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75" windowWidth="13335" windowHeight="4110"/>
  </bookViews>
  <sheets>
    <sheet name="Лист2" sheetId="2" r:id="rId1"/>
    <sheet name="Лист3" sheetId="3" r:id="rId2"/>
  </sheets>
  <externalReferences>
    <externalReference r:id="rId3"/>
  </externalReferences>
  <calcPr calcId="124519"/>
</workbook>
</file>

<file path=xl/calcChain.xml><?xml version="1.0" encoding="utf-8"?>
<calcChain xmlns="http://schemas.openxmlformats.org/spreadsheetml/2006/main">
  <c r="L11" i="2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L148"/>
  <c r="L149"/>
  <c r="L150"/>
  <c r="L151"/>
  <c r="L152"/>
  <c r="L153"/>
  <c r="L154"/>
  <c r="L155"/>
  <c r="L156"/>
  <c r="L157"/>
  <c r="L158"/>
  <c r="L159"/>
  <c r="L160"/>
  <c r="L161"/>
  <c r="L162"/>
  <c r="L163"/>
  <c r="L164"/>
  <c r="L165"/>
  <c r="L166"/>
  <c r="L167"/>
  <c r="L168"/>
  <c r="L169"/>
  <c r="L170"/>
  <c r="L171"/>
  <c r="L172"/>
  <c r="L173"/>
  <c r="L174"/>
  <c r="L175"/>
  <c r="L176"/>
  <c r="L177"/>
  <c r="L178"/>
  <c r="L179"/>
  <c r="L180"/>
  <c r="L181"/>
  <c r="L182"/>
  <c r="L183"/>
  <c r="L184"/>
  <c r="L185"/>
  <c r="L186"/>
  <c r="L187"/>
  <c r="L188"/>
  <c r="L189"/>
  <c r="L190"/>
  <c r="L191"/>
  <c r="L192"/>
  <c r="L193"/>
  <c r="L194"/>
  <c r="L195"/>
  <c r="L196"/>
  <c r="L197"/>
  <c r="L198"/>
  <c r="L199"/>
  <c r="L200"/>
  <c r="L201"/>
  <c r="L202"/>
  <c r="L203"/>
  <c r="L204"/>
  <c r="L205"/>
  <c r="L206"/>
  <c r="L207"/>
  <c r="L208"/>
  <c r="L209"/>
  <c r="L210"/>
  <c r="L211"/>
  <c r="L212"/>
  <c r="L213"/>
  <c r="L214"/>
  <c r="L215"/>
  <c r="L216"/>
  <c r="L217"/>
  <c r="L218"/>
  <c r="L219"/>
  <c r="L220"/>
  <c r="L221"/>
  <c r="L222"/>
  <c r="L223"/>
  <c r="L224"/>
  <c r="L225"/>
  <c r="L226"/>
  <c r="L227"/>
  <c r="L228"/>
  <c r="L229"/>
  <c r="L230"/>
  <c r="L231"/>
  <c r="L232"/>
  <c r="L233"/>
  <c r="L234"/>
  <c r="L235"/>
  <c r="L236"/>
  <c r="L237"/>
  <c r="L238"/>
  <c r="L239"/>
  <c r="L240"/>
  <c r="L241"/>
  <c r="L242"/>
  <c r="L243"/>
  <c r="L244"/>
  <c r="L245"/>
  <c r="L246"/>
  <c r="L247"/>
  <c r="L248"/>
  <c r="L249"/>
  <c r="L250"/>
  <c r="L251"/>
  <c r="L252"/>
  <c r="L253"/>
  <c r="L254"/>
  <c r="L255"/>
  <c r="L256"/>
  <c r="L257"/>
  <c r="L258"/>
  <c r="L259"/>
  <c r="L260"/>
  <c r="L261"/>
  <c r="L262"/>
  <c r="L263"/>
  <c r="L264"/>
  <c r="L265"/>
  <c r="L266"/>
  <c r="L267"/>
  <c r="L268"/>
  <c r="L269"/>
  <c r="L270"/>
  <c r="L271"/>
  <c r="L272"/>
  <c r="L273"/>
  <c r="L274"/>
  <c r="L275"/>
  <c r="L10"/>
  <c r="L1" s="1"/>
  <c r="L2"/>
  <c r="Q2"/>
  <c r="O2"/>
  <c r="H94"/>
  <c r="I94"/>
  <c r="J94" s="1"/>
  <c r="P1"/>
  <c r="K2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74"/>
  <c r="K175"/>
  <c r="K176"/>
  <c r="K177"/>
  <c r="K178"/>
  <c r="K179"/>
  <c r="K180"/>
  <c r="K181"/>
  <c r="K182"/>
  <c r="K183"/>
  <c r="K184"/>
  <c r="K185"/>
  <c r="K186"/>
  <c r="K187"/>
  <c r="K188"/>
  <c r="K189"/>
  <c r="K190"/>
  <c r="K191"/>
  <c r="K192"/>
  <c r="K193"/>
  <c r="K194"/>
  <c r="K195"/>
  <c r="K196"/>
  <c r="K197"/>
  <c r="K198"/>
  <c r="K199"/>
  <c r="K200"/>
  <c r="K201"/>
  <c r="K202"/>
  <c r="K203"/>
  <c r="K204"/>
  <c r="K205"/>
  <c r="K206"/>
  <c r="K207"/>
  <c r="K208"/>
  <c r="K209"/>
  <c r="K210"/>
  <c r="K211"/>
  <c r="K212"/>
  <c r="K213"/>
  <c r="K214"/>
  <c r="K215"/>
  <c r="K216"/>
  <c r="K217"/>
  <c r="K218"/>
  <c r="K219"/>
  <c r="K220"/>
  <c r="K221"/>
  <c r="K222"/>
  <c r="K223"/>
  <c r="K224"/>
  <c r="K225"/>
  <c r="K226"/>
  <c r="K227"/>
  <c r="K228"/>
  <c r="K229"/>
  <c r="K230"/>
  <c r="K231"/>
  <c r="K232"/>
  <c r="K233"/>
  <c r="K234"/>
  <c r="K235"/>
  <c r="K236"/>
  <c r="K237"/>
  <c r="K238"/>
  <c r="K239"/>
  <c r="K240"/>
  <c r="K241"/>
  <c r="K242"/>
  <c r="K243"/>
  <c r="K244"/>
  <c r="K245"/>
  <c r="K246"/>
  <c r="K247"/>
  <c r="K248"/>
  <c r="K249"/>
  <c r="K250"/>
  <c r="K251"/>
  <c r="K252"/>
  <c r="K253"/>
  <c r="K254"/>
  <c r="K255"/>
  <c r="K256"/>
  <c r="K257"/>
  <c r="K258"/>
  <c r="K259"/>
  <c r="K260"/>
  <c r="K261"/>
  <c r="K262"/>
  <c r="K263"/>
  <c r="K264"/>
  <c r="K265"/>
  <c r="K266"/>
  <c r="K267"/>
  <c r="K268"/>
  <c r="K269"/>
  <c r="K270"/>
  <c r="K271"/>
  <c r="K272"/>
  <c r="K273"/>
  <c r="K274"/>
  <c r="K275"/>
  <c r="K10"/>
  <c r="I271"/>
  <c r="H271"/>
  <c r="J271" s="1"/>
  <c r="I235" l="1"/>
  <c r="H235"/>
  <c r="I251"/>
  <c r="H251"/>
  <c r="J251" s="1"/>
  <c r="I260"/>
  <c r="H260"/>
  <c r="J260" s="1"/>
  <c r="Q9"/>
  <c r="K9"/>
  <c r="I32"/>
  <c r="H32"/>
  <c r="J32" s="1"/>
  <c r="I237"/>
  <c r="N237" s="1"/>
  <c r="H237"/>
  <c r="P5"/>
  <c r="I10"/>
  <c r="N10" s="1"/>
  <c r="H10"/>
  <c r="M10" s="1"/>
  <c r="M32"/>
  <c r="H153"/>
  <c r="M153" s="1"/>
  <c r="I103"/>
  <c r="N103" s="1"/>
  <c r="H103"/>
  <c r="H85"/>
  <c r="M85" s="1"/>
  <c r="H76"/>
  <c r="H44"/>
  <c r="M44" s="1"/>
  <c r="H133"/>
  <c r="J17"/>
  <c r="J51"/>
  <c r="J59"/>
  <c r="J139"/>
  <c r="J141"/>
  <c r="J186"/>
  <c r="N260"/>
  <c r="M260"/>
  <c r="H116"/>
  <c r="M116" s="1"/>
  <c r="I133"/>
  <c r="I116"/>
  <c r="N116" s="1"/>
  <c r="I85"/>
  <c r="N85" s="1"/>
  <c r="I76"/>
  <c r="I44"/>
  <c r="R275"/>
  <c r="I275"/>
  <c r="N275" s="1"/>
  <c r="H275"/>
  <c r="M275" s="1"/>
  <c r="R274"/>
  <c r="I274"/>
  <c r="N274" s="1"/>
  <c r="H274"/>
  <c r="M274" s="1"/>
  <c r="R273"/>
  <c r="I273"/>
  <c r="N273" s="1"/>
  <c r="H273"/>
  <c r="M273" s="1"/>
  <c r="R272"/>
  <c r="I272"/>
  <c r="N272" s="1"/>
  <c r="H272"/>
  <c r="M272" s="1"/>
  <c r="R271"/>
  <c r="N271"/>
  <c r="M271"/>
  <c r="R270"/>
  <c r="I270"/>
  <c r="N270" s="1"/>
  <c r="H270"/>
  <c r="M270" s="1"/>
  <c r="R269"/>
  <c r="I269"/>
  <c r="N269" s="1"/>
  <c r="H269"/>
  <c r="M269" s="1"/>
  <c r="R268"/>
  <c r="I268"/>
  <c r="N268" s="1"/>
  <c r="H268"/>
  <c r="M268" s="1"/>
  <c r="R267"/>
  <c r="N267"/>
  <c r="M267"/>
  <c r="R266"/>
  <c r="I266"/>
  <c r="N266" s="1"/>
  <c r="H266"/>
  <c r="M266" s="1"/>
  <c r="R265"/>
  <c r="I265"/>
  <c r="N265" s="1"/>
  <c r="H265"/>
  <c r="M265" s="1"/>
  <c r="R264"/>
  <c r="I264"/>
  <c r="N264" s="1"/>
  <c r="H264"/>
  <c r="M264" s="1"/>
  <c r="R263"/>
  <c r="I263"/>
  <c r="N263" s="1"/>
  <c r="H263"/>
  <c r="M263" s="1"/>
  <c r="R262"/>
  <c r="I262"/>
  <c r="N262" s="1"/>
  <c r="H262"/>
  <c r="M262" s="1"/>
  <c r="R261"/>
  <c r="I261"/>
  <c r="N261" s="1"/>
  <c r="H261"/>
  <c r="M261" s="1"/>
  <c r="R260"/>
  <c r="R259"/>
  <c r="I259"/>
  <c r="N259" s="1"/>
  <c r="H259"/>
  <c r="M259" s="1"/>
  <c r="R258"/>
  <c r="I258"/>
  <c r="N258" s="1"/>
  <c r="H258"/>
  <c r="M258" s="1"/>
  <c r="R257"/>
  <c r="I257"/>
  <c r="N257" s="1"/>
  <c r="H257"/>
  <c r="M257" s="1"/>
  <c r="R256"/>
  <c r="I256"/>
  <c r="N256" s="1"/>
  <c r="H256"/>
  <c r="M256" s="1"/>
  <c r="R255"/>
  <c r="I255"/>
  <c r="N255" s="1"/>
  <c r="H255"/>
  <c r="M255" s="1"/>
  <c r="R254"/>
  <c r="I254"/>
  <c r="N254" s="1"/>
  <c r="H254"/>
  <c r="M254" s="1"/>
  <c r="R253"/>
  <c r="I253"/>
  <c r="N253" s="1"/>
  <c r="H253"/>
  <c r="M253" s="1"/>
  <c r="R252"/>
  <c r="I252"/>
  <c r="N252" s="1"/>
  <c r="H252"/>
  <c r="M252" s="1"/>
  <c r="R251"/>
  <c r="N251"/>
  <c r="M251"/>
  <c r="R250"/>
  <c r="I250"/>
  <c r="N250" s="1"/>
  <c r="H250"/>
  <c r="M250" s="1"/>
  <c r="R249"/>
  <c r="I249"/>
  <c r="N249" s="1"/>
  <c r="H249"/>
  <c r="M249" s="1"/>
  <c r="R248"/>
  <c r="I248"/>
  <c r="N248" s="1"/>
  <c r="H248"/>
  <c r="M248" s="1"/>
  <c r="R247"/>
  <c r="I247"/>
  <c r="N247" s="1"/>
  <c r="H247"/>
  <c r="M247" s="1"/>
  <c r="R246"/>
  <c r="I246"/>
  <c r="N246" s="1"/>
  <c r="H246"/>
  <c r="M246" s="1"/>
  <c r="R245"/>
  <c r="I245"/>
  <c r="N245" s="1"/>
  <c r="H245"/>
  <c r="M245" s="1"/>
  <c r="R244"/>
  <c r="I244"/>
  <c r="N244" s="1"/>
  <c r="H244"/>
  <c r="M244" s="1"/>
  <c r="R243"/>
  <c r="I243"/>
  <c r="N243" s="1"/>
  <c r="H243"/>
  <c r="M243" s="1"/>
  <c r="R242"/>
  <c r="I242"/>
  <c r="N242" s="1"/>
  <c r="H242"/>
  <c r="M242" s="1"/>
  <c r="R241"/>
  <c r="I241"/>
  <c r="N241" s="1"/>
  <c r="H241"/>
  <c r="M241" s="1"/>
  <c r="R240"/>
  <c r="N240"/>
  <c r="M240"/>
  <c r="R239"/>
  <c r="I239"/>
  <c r="N239" s="1"/>
  <c r="H239"/>
  <c r="M239" s="1"/>
  <c r="R238"/>
  <c r="I238"/>
  <c r="N238" s="1"/>
  <c r="H238"/>
  <c r="M238" s="1"/>
  <c r="R237"/>
  <c r="M237"/>
  <c r="R236"/>
  <c r="N236"/>
  <c r="M236"/>
  <c r="R235"/>
  <c r="N235"/>
  <c r="M235"/>
  <c r="R234"/>
  <c r="I234"/>
  <c r="N234" s="1"/>
  <c r="H234"/>
  <c r="M234" s="1"/>
  <c r="R233"/>
  <c r="I233"/>
  <c r="N233" s="1"/>
  <c r="H233"/>
  <c r="M233" s="1"/>
  <c r="R232"/>
  <c r="I232"/>
  <c r="N232" s="1"/>
  <c r="H232"/>
  <c r="M232" s="1"/>
  <c r="R231"/>
  <c r="I231"/>
  <c r="N231" s="1"/>
  <c r="H231"/>
  <c r="M231" s="1"/>
  <c r="R230"/>
  <c r="I230"/>
  <c r="N230" s="1"/>
  <c r="H230"/>
  <c r="M230" s="1"/>
  <c r="R229"/>
  <c r="I229"/>
  <c r="N229" s="1"/>
  <c r="H229"/>
  <c r="M229" s="1"/>
  <c r="R228"/>
  <c r="I228"/>
  <c r="N228" s="1"/>
  <c r="H228"/>
  <c r="M228" s="1"/>
  <c r="R227"/>
  <c r="I227"/>
  <c r="N227" s="1"/>
  <c r="H227"/>
  <c r="M227" s="1"/>
  <c r="R226"/>
  <c r="I226"/>
  <c r="N226" s="1"/>
  <c r="H226"/>
  <c r="M226" s="1"/>
  <c r="R225"/>
  <c r="N225"/>
  <c r="M225"/>
  <c r="R224"/>
  <c r="I224"/>
  <c r="N224" s="1"/>
  <c r="H224"/>
  <c r="M224" s="1"/>
  <c r="R223"/>
  <c r="I223"/>
  <c r="N223" s="1"/>
  <c r="H223"/>
  <c r="M223" s="1"/>
  <c r="R222"/>
  <c r="I222"/>
  <c r="N222" s="1"/>
  <c r="H222"/>
  <c r="M222" s="1"/>
  <c r="R221"/>
  <c r="I221"/>
  <c r="N221" s="1"/>
  <c r="H221"/>
  <c r="M221" s="1"/>
  <c r="R220"/>
  <c r="I220"/>
  <c r="N220" s="1"/>
  <c r="H220"/>
  <c r="M220" s="1"/>
  <c r="R219"/>
  <c r="I219"/>
  <c r="N219" s="1"/>
  <c r="H219"/>
  <c r="M219" s="1"/>
  <c r="R218"/>
  <c r="I218"/>
  <c r="N218" s="1"/>
  <c r="H218"/>
  <c r="M218" s="1"/>
  <c r="R217"/>
  <c r="I217"/>
  <c r="N217" s="1"/>
  <c r="H217"/>
  <c r="M217" s="1"/>
  <c r="R216"/>
  <c r="I216"/>
  <c r="N216" s="1"/>
  <c r="H216"/>
  <c r="M216" s="1"/>
  <c r="R215"/>
  <c r="I215"/>
  <c r="N215" s="1"/>
  <c r="H215"/>
  <c r="M215" s="1"/>
  <c r="R214"/>
  <c r="I214"/>
  <c r="N214" s="1"/>
  <c r="H214"/>
  <c r="M214" s="1"/>
  <c r="R213"/>
  <c r="I213"/>
  <c r="N213" s="1"/>
  <c r="H213"/>
  <c r="M213" s="1"/>
  <c r="R212"/>
  <c r="I212"/>
  <c r="N212" s="1"/>
  <c r="H212"/>
  <c r="M212" s="1"/>
  <c r="R211"/>
  <c r="I211"/>
  <c r="N211" s="1"/>
  <c r="H211"/>
  <c r="M211" s="1"/>
  <c r="R210"/>
  <c r="I210"/>
  <c r="N210" s="1"/>
  <c r="H210"/>
  <c r="M210" s="1"/>
  <c r="R209"/>
  <c r="I209"/>
  <c r="N209" s="1"/>
  <c r="H209"/>
  <c r="M209" s="1"/>
  <c r="R208"/>
  <c r="I208"/>
  <c r="N208" s="1"/>
  <c r="H208"/>
  <c r="M208" s="1"/>
  <c r="R207"/>
  <c r="I207"/>
  <c r="N207" s="1"/>
  <c r="H207"/>
  <c r="M207" s="1"/>
  <c r="R206"/>
  <c r="I206"/>
  <c r="N206" s="1"/>
  <c r="H206"/>
  <c r="M206" s="1"/>
  <c r="R205"/>
  <c r="I205"/>
  <c r="N205" s="1"/>
  <c r="H205"/>
  <c r="M205" s="1"/>
  <c r="R204"/>
  <c r="I204"/>
  <c r="N204" s="1"/>
  <c r="H204"/>
  <c r="M204" s="1"/>
  <c r="R203"/>
  <c r="I203"/>
  <c r="N203" s="1"/>
  <c r="H203"/>
  <c r="M203" s="1"/>
  <c r="R202"/>
  <c r="I202"/>
  <c r="N202" s="1"/>
  <c r="H202"/>
  <c r="M202" s="1"/>
  <c r="R201"/>
  <c r="I201"/>
  <c r="N201" s="1"/>
  <c r="H201"/>
  <c r="M201" s="1"/>
  <c r="R200"/>
  <c r="I200"/>
  <c r="N200" s="1"/>
  <c r="H200"/>
  <c r="M200" s="1"/>
  <c r="R199"/>
  <c r="I199"/>
  <c r="N199" s="1"/>
  <c r="H199"/>
  <c r="M199" s="1"/>
  <c r="R198"/>
  <c r="I198"/>
  <c r="N198" s="1"/>
  <c r="H198"/>
  <c r="M198" s="1"/>
  <c r="R197"/>
  <c r="N197"/>
  <c r="M197"/>
  <c r="R196"/>
  <c r="I196"/>
  <c r="N196" s="1"/>
  <c r="H196"/>
  <c r="M196" s="1"/>
  <c r="R195"/>
  <c r="I195"/>
  <c r="N195" s="1"/>
  <c r="H195"/>
  <c r="M195" s="1"/>
  <c r="R194"/>
  <c r="I194"/>
  <c r="N194" s="1"/>
  <c r="H194"/>
  <c r="M194" s="1"/>
  <c r="R193"/>
  <c r="I193"/>
  <c r="N193" s="1"/>
  <c r="H193"/>
  <c r="M193" s="1"/>
  <c r="R192"/>
  <c r="I192"/>
  <c r="N192" s="1"/>
  <c r="H192"/>
  <c r="M192" s="1"/>
  <c r="R191"/>
  <c r="I191"/>
  <c r="N191" s="1"/>
  <c r="H191"/>
  <c r="M191" s="1"/>
  <c r="R190"/>
  <c r="I190"/>
  <c r="N190" s="1"/>
  <c r="H190"/>
  <c r="M190" s="1"/>
  <c r="R189"/>
  <c r="I189"/>
  <c r="N189" s="1"/>
  <c r="H189"/>
  <c r="M189" s="1"/>
  <c r="R188"/>
  <c r="I188"/>
  <c r="N188" s="1"/>
  <c r="H188"/>
  <c r="M188" s="1"/>
  <c r="R187"/>
  <c r="I187"/>
  <c r="N187" s="1"/>
  <c r="H187"/>
  <c r="M187" s="1"/>
  <c r="R186"/>
  <c r="R185"/>
  <c r="I185"/>
  <c r="N185" s="1"/>
  <c r="H185"/>
  <c r="M185" s="1"/>
  <c r="R184"/>
  <c r="I184"/>
  <c r="N184" s="1"/>
  <c r="H184"/>
  <c r="M184" s="1"/>
  <c r="R183"/>
  <c r="I183"/>
  <c r="N183" s="1"/>
  <c r="H183"/>
  <c r="M183" s="1"/>
  <c r="R182"/>
  <c r="I182"/>
  <c r="N182" s="1"/>
  <c r="H182"/>
  <c r="M182" s="1"/>
  <c r="R181"/>
  <c r="I181"/>
  <c r="N181" s="1"/>
  <c r="H181"/>
  <c r="M181" s="1"/>
  <c r="R180"/>
  <c r="I180"/>
  <c r="N180" s="1"/>
  <c r="H180"/>
  <c r="M180" s="1"/>
  <c r="R179"/>
  <c r="I179"/>
  <c r="N179" s="1"/>
  <c r="H179"/>
  <c r="M179" s="1"/>
  <c r="R178"/>
  <c r="I178"/>
  <c r="N178" s="1"/>
  <c r="H178"/>
  <c r="M178" s="1"/>
  <c r="R177"/>
  <c r="N177"/>
  <c r="M177"/>
  <c r="R176"/>
  <c r="I176"/>
  <c r="N176" s="1"/>
  <c r="H176"/>
  <c r="M176" s="1"/>
  <c r="R175"/>
  <c r="I175"/>
  <c r="N175" s="1"/>
  <c r="H175"/>
  <c r="M175" s="1"/>
  <c r="R174"/>
  <c r="I174"/>
  <c r="N174" s="1"/>
  <c r="H174"/>
  <c r="M174" s="1"/>
  <c r="R173"/>
  <c r="I173"/>
  <c r="N173" s="1"/>
  <c r="H173"/>
  <c r="M173" s="1"/>
  <c r="R172"/>
  <c r="I172"/>
  <c r="N172" s="1"/>
  <c r="H172"/>
  <c r="M172" s="1"/>
  <c r="R171"/>
  <c r="I171"/>
  <c r="N171" s="1"/>
  <c r="H171"/>
  <c r="M171" s="1"/>
  <c r="R170"/>
  <c r="I170"/>
  <c r="N170" s="1"/>
  <c r="H170"/>
  <c r="R169"/>
  <c r="I169"/>
  <c r="N169" s="1"/>
  <c r="H169"/>
  <c r="M169" s="1"/>
  <c r="R168"/>
  <c r="I168"/>
  <c r="N168" s="1"/>
  <c r="H168"/>
  <c r="M168" s="1"/>
  <c r="R167"/>
  <c r="I167"/>
  <c r="N167" s="1"/>
  <c r="H167"/>
  <c r="M167" s="1"/>
  <c r="R166"/>
  <c r="I166"/>
  <c r="N166" s="1"/>
  <c r="H166"/>
  <c r="M166" s="1"/>
  <c r="R165"/>
  <c r="I165"/>
  <c r="N165" s="1"/>
  <c r="H165"/>
  <c r="M165" s="1"/>
  <c r="R164"/>
  <c r="I164"/>
  <c r="N164" s="1"/>
  <c r="H164"/>
  <c r="M164" s="1"/>
  <c r="R163"/>
  <c r="I163"/>
  <c r="N163" s="1"/>
  <c r="H163"/>
  <c r="M163" s="1"/>
  <c r="R162"/>
  <c r="I162"/>
  <c r="N162" s="1"/>
  <c r="H162"/>
  <c r="R161"/>
  <c r="I161"/>
  <c r="N161" s="1"/>
  <c r="H161"/>
  <c r="M161" s="1"/>
  <c r="R160"/>
  <c r="I160"/>
  <c r="N160" s="1"/>
  <c r="H160"/>
  <c r="M160" s="1"/>
  <c r="R159"/>
  <c r="I159"/>
  <c r="N159" s="1"/>
  <c r="H159"/>
  <c r="M159" s="1"/>
  <c r="R158"/>
  <c r="I158"/>
  <c r="N158" s="1"/>
  <c r="H158"/>
  <c r="M158" s="1"/>
  <c r="R157"/>
  <c r="I157"/>
  <c r="N157" s="1"/>
  <c r="H157"/>
  <c r="M157" s="1"/>
  <c r="R156"/>
  <c r="I156"/>
  <c r="N156" s="1"/>
  <c r="H156"/>
  <c r="M156" s="1"/>
  <c r="R155"/>
  <c r="I155"/>
  <c r="N155" s="1"/>
  <c r="H155"/>
  <c r="M155" s="1"/>
  <c r="R154"/>
  <c r="I154"/>
  <c r="N154" s="1"/>
  <c r="H154"/>
  <c r="R153"/>
  <c r="I153"/>
  <c r="N153" s="1"/>
  <c r="R152"/>
  <c r="N152"/>
  <c r="M152"/>
  <c r="R151"/>
  <c r="N151"/>
  <c r="M151"/>
  <c r="R150"/>
  <c r="I150"/>
  <c r="N150" s="1"/>
  <c r="H150"/>
  <c r="M150" s="1"/>
  <c r="R149"/>
  <c r="I149"/>
  <c r="N149" s="1"/>
  <c r="H149"/>
  <c r="M149" s="1"/>
  <c r="R148"/>
  <c r="I148"/>
  <c r="N148" s="1"/>
  <c r="H148"/>
  <c r="M148" s="1"/>
  <c r="R147"/>
  <c r="I147"/>
  <c r="N147" s="1"/>
  <c r="H147"/>
  <c r="M147" s="1"/>
  <c r="R146"/>
  <c r="I146"/>
  <c r="H146"/>
  <c r="R145"/>
  <c r="I145"/>
  <c r="N145" s="1"/>
  <c r="H145"/>
  <c r="M145" s="1"/>
  <c r="R144"/>
  <c r="I144"/>
  <c r="N144" s="1"/>
  <c r="H144"/>
  <c r="M144" s="1"/>
  <c r="R143"/>
  <c r="I143"/>
  <c r="N143" s="1"/>
  <c r="H143"/>
  <c r="M143" s="1"/>
  <c r="R142"/>
  <c r="I142"/>
  <c r="N142" s="1"/>
  <c r="H142"/>
  <c r="M142" s="1"/>
  <c r="R141"/>
  <c r="R140"/>
  <c r="I140"/>
  <c r="N140" s="1"/>
  <c r="H140"/>
  <c r="M140" s="1"/>
  <c r="R139"/>
  <c r="R138"/>
  <c r="I138"/>
  <c r="N138" s="1"/>
  <c r="H138"/>
  <c r="M138" s="1"/>
  <c r="R137"/>
  <c r="I137"/>
  <c r="N137" s="1"/>
  <c r="H137"/>
  <c r="M137" s="1"/>
  <c r="R136"/>
  <c r="I136"/>
  <c r="N136" s="1"/>
  <c r="H136"/>
  <c r="M136" s="1"/>
  <c r="R135"/>
  <c r="I135"/>
  <c r="N135" s="1"/>
  <c r="H135"/>
  <c r="M135" s="1"/>
  <c r="R134"/>
  <c r="I134"/>
  <c r="N134" s="1"/>
  <c r="H134"/>
  <c r="M134" s="1"/>
  <c r="R133"/>
  <c r="M133"/>
  <c r="R132"/>
  <c r="I132"/>
  <c r="N132" s="1"/>
  <c r="H132"/>
  <c r="M132" s="1"/>
  <c r="R131"/>
  <c r="N131"/>
  <c r="M131"/>
  <c r="R130"/>
  <c r="I130"/>
  <c r="N130" s="1"/>
  <c r="H130"/>
  <c r="M130" s="1"/>
  <c r="R129"/>
  <c r="I129"/>
  <c r="N129" s="1"/>
  <c r="H129"/>
  <c r="M129" s="1"/>
  <c r="R128"/>
  <c r="I128"/>
  <c r="N128" s="1"/>
  <c r="H128"/>
  <c r="M128" s="1"/>
  <c r="R127"/>
  <c r="I127"/>
  <c r="N127" s="1"/>
  <c r="H127"/>
  <c r="M127" s="1"/>
  <c r="R126"/>
  <c r="I126"/>
  <c r="N126" s="1"/>
  <c r="H126"/>
  <c r="M126" s="1"/>
  <c r="R125"/>
  <c r="I125"/>
  <c r="N125" s="1"/>
  <c r="H125"/>
  <c r="M125" s="1"/>
  <c r="R124"/>
  <c r="I124"/>
  <c r="N124" s="1"/>
  <c r="H124"/>
  <c r="M124" s="1"/>
  <c r="R123"/>
  <c r="I123"/>
  <c r="N123" s="1"/>
  <c r="H123"/>
  <c r="M123" s="1"/>
  <c r="R122"/>
  <c r="I122"/>
  <c r="N122" s="1"/>
  <c r="H122"/>
  <c r="M122" s="1"/>
  <c r="R121"/>
  <c r="N121"/>
  <c r="M121"/>
  <c r="R120"/>
  <c r="I120"/>
  <c r="N120" s="1"/>
  <c r="H120"/>
  <c r="M120" s="1"/>
  <c r="R119"/>
  <c r="I119"/>
  <c r="N119" s="1"/>
  <c r="H119"/>
  <c r="M119" s="1"/>
  <c r="R118"/>
  <c r="I118"/>
  <c r="N118" s="1"/>
  <c r="H118"/>
  <c r="M118" s="1"/>
  <c r="R117"/>
  <c r="I117"/>
  <c r="N117" s="1"/>
  <c r="H117"/>
  <c r="M117" s="1"/>
  <c r="R116"/>
  <c r="R115"/>
  <c r="I115"/>
  <c r="N115" s="1"/>
  <c r="H115"/>
  <c r="M115" s="1"/>
  <c r="R114"/>
  <c r="N114"/>
  <c r="M114"/>
  <c r="R113"/>
  <c r="I113"/>
  <c r="N113" s="1"/>
  <c r="H113"/>
  <c r="M113" s="1"/>
  <c r="R112"/>
  <c r="I112"/>
  <c r="N112" s="1"/>
  <c r="H112"/>
  <c r="M112" s="1"/>
  <c r="R111"/>
  <c r="I111"/>
  <c r="N111" s="1"/>
  <c r="H111"/>
  <c r="M111" s="1"/>
  <c r="R110"/>
  <c r="I110"/>
  <c r="N110" s="1"/>
  <c r="H110"/>
  <c r="M110" s="1"/>
  <c r="R109"/>
  <c r="I109"/>
  <c r="N109" s="1"/>
  <c r="H109"/>
  <c r="M109" s="1"/>
  <c r="R108"/>
  <c r="I108"/>
  <c r="N108" s="1"/>
  <c r="H108"/>
  <c r="M108" s="1"/>
  <c r="R107"/>
  <c r="I107"/>
  <c r="N107" s="1"/>
  <c r="H107"/>
  <c r="M107" s="1"/>
  <c r="R106"/>
  <c r="I106"/>
  <c r="N106" s="1"/>
  <c r="H106"/>
  <c r="M106" s="1"/>
  <c r="R105"/>
  <c r="I105"/>
  <c r="N105" s="1"/>
  <c r="H105"/>
  <c r="M105" s="1"/>
  <c r="R104"/>
  <c r="I104"/>
  <c r="N104" s="1"/>
  <c r="H104"/>
  <c r="M104" s="1"/>
  <c r="R103"/>
  <c r="M103"/>
  <c r="R102"/>
  <c r="I102"/>
  <c r="N102" s="1"/>
  <c r="H102"/>
  <c r="M102" s="1"/>
  <c r="R101"/>
  <c r="I101"/>
  <c r="N101" s="1"/>
  <c r="H101"/>
  <c r="M101" s="1"/>
  <c r="R100"/>
  <c r="I100"/>
  <c r="N100" s="1"/>
  <c r="H100"/>
  <c r="M100" s="1"/>
  <c r="R99"/>
  <c r="I99"/>
  <c r="N99" s="1"/>
  <c r="H99"/>
  <c r="M99" s="1"/>
  <c r="R98"/>
  <c r="I98"/>
  <c r="N98" s="1"/>
  <c r="H98"/>
  <c r="M98" s="1"/>
  <c r="R97"/>
  <c r="I97"/>
  <c r="N97" s="1"/>
  <c r="H97"/>
  <c r="M97" s="1"/>
  <c r="R96"/>
  <c r="I96"/>
  <c r="N96" s="1"/>
  <c r="H96"/>
  <c r="M96" s="1"/>
  <c r="R95"/>
  <c r="I95"/>
  <c r="N95" s="1"/>
  <c r="H95"/>
  <c r="M95" s="1"/>
  <c r="R94"/>
  <c r="N94"/>
  <c r="M94"/>
  <c r="R93"/>
  <c r="I93"/>
  <c r="N93" s="1"/>
  <c r="H93"/>
  <c r="M93" s="1"/>
  <c r="R92"/>
  <c r="I92"/>
  <c r="N92" s="1"/>
  <c r="H92"/>
  <c r="M92" s="1"/>
  <c r="R91"/>
  <c r="I91"/>
  <c r="N91" s="1"/>
  <c r="H91"/>
  <c r="M91" s="1"/>
  <c r="R90"/>
  <c r="I90"/>
  <c r="N90" s="1"/>
  <c r="H90"/>
  <c r="M90" s="1"/>
  <c r="R89"/>
  <c r="I89"/>
  <c r="N89" s="1"/>
  <c r="H89"/>
  <c r="M89" s="1"/>
  <c r="R88"/>
  <c r="I88"/>
  <c r="N88" s="1"/>
  <c r="H88"/>
  <c r="M88" s="1"/>
  <c r="R87"/>
  <c r="N87"/>
  <c r="M87"/>
  <c r="R86"/>
  <c r="I86"/>
  <c r="N86" s="1"/>
  <c r="H86"/>
  <c r="M86" s="1"/>
  <c r="R85"/>
  <c r="R84"/>
  <c r="I84"/>
  <c r="N84" s="1"/>
  <c r="H84"/>
  <c r="M84" s="1"/>
  <c r="R83"/>
  <c r="I83"/>
  <c r="N83" s="1"/>
  <c r="H83"/>
  <c r="M83" s="1"/>
  <c r="R82"/>
  <c r="I82"/>
  <c r="N82" s="1"/>
  <c r="H82"/>
  <c r="M82" s="1"/>
  <c r="R81"/>
  <c r="I81"/>
  <c r="N81" s="1"/>
  <c r="H81"/>
  <c r="M81" s="1"/>
  <c r="R80"/>
  <c r="I80"/>
  <c r="N80" s="1"/>
  <c r="H80"/>
  <c r="M80" s="1"/>
  <c r="R79"/>
  <c r="I79"/>
  <c r="N79" s="1"/>
  <c r="H79"/>
  <c r="M79" s="1"/>
  <c r="R78"/>
  <c r="I78"/>
  <c r="N78" s="1"/>
  <c r="H78"/>
  <c r="M78" s="1"/>
  <c r="R77"/>
  <c r="I77"/>
  <c r="N77" s="1"/>
  <c r="H77"/>
  <c r="M77" s="1"/>
  <c r="R76"/>
  <c r="M76"/>
  <c r="R75"/>
  <c r="I75"/>
  <c r="N75" s="1"/>
  <c r="H75"/>
  <c r="M75" s="1"/>
  <c r="R74"/>
  <c r="I74"/>
  <c r="N74" s="1"/>
  <c r="H74"/>
  <c r="M74" s="1"/>
  <c r="R73"/>
  <c r="I73"/>
  <c r="N73" s="1"/>
  <c r="H73"/>
  <c r="M73" s="1"/>
  <c r="R72"/>
  <c r="I72"/>
  <c r="N72" s="1"/>
  <c r="H72"/>
  <c r="M72" s="1"/>
  <c r="R71"/>
  <c r="I71"/>
  <c r="N71" s="1"/>
  <c r="H71"/>
  <c r="M71" s="1"/>
  <c r="R70"/>
  <c r="I70"/>
  <c r="N70" s="1"/>
  <c r="H70"/>
  <c r="M70" s="1"/>
  <c r="R69"/>
  <c r="I69"/>
  <c r="N69" s="1"/>
  <c r="H69"/>
  <c r="R68"/>
  <c r="I68"/>
  <c r="N68" s="1"/>
  <c r="H68"/>
  <c r="M68" s="1"/>
  <c r="R67"/>
  <c r="I67"/>
  <c r="N67" s="1"/>
  <c r="H67"/>
  <c r="M67" s="1"/>
  <c r="R66"/>
  <c r="I66"/>
  <c r="N66" s="1"/>
  <c r="H66"/>
  <c r="M66" s="1"/>
  <c r="R65"/>
  <c r="I65"/>
  <c r="N65" s="1"/>
  <c r="H65"/>
  <c r="R64"/>
  <c r="I64"/>
  <c r="N64" s="1"/>
  <c r="H64"/>
  <c r="M64" s="1"/>
  <c r="R63"/>
  <c r="I63"/>
  <c r="N63" s="1"/>
  <c r="H63"/>
  <c r="M63" s="1"/>
  <c r="R62"/>
  <c r="I62"/>
  <c r="N62" s="1"/>
  <c r="H62"/>
  <c r="M62" s="1"/>
  <c r="R61"/>
  <c r="I61"/>
  <c r="N61" s="1"/>
  <c r="H61"/>
  <c r="M61" s="1"/>
  <c r="R60"/>
  <c r="I60"/>
  <c r="N60" s="1"/>
  <c r="H60"/>
  <c r="M60" s="1"/>
  <c r="R59"/>
  <c r="R58"/>
  <c r="I58"/>
  <c r="N58" s="1"/>
  <c r="H58"/>
  <c r="M58" s="1"/>
  <c r="R57"/>
  <c r="I57"/>
  <c r="N57" s="1"/>
  <c r="H57"/>
  <c r="M57" s="1"/>
  <c r="R56"/>
  <c r="I56"/>
  <c r="N56" s="1"/>
  <c r="H56"/>
  <c r="M56" s="1"/>
  <c r="R55"/>
  <c r="I55"/>
  <c r="N55" s="1"/>
  <c r="H55"/>
  <c r="M55" s="1"/>
  <c r="R54"/>
  <c r="I54"/>
  <c r="N54" s="1"/>
  <c r="H54"/>
  <c r="M54" s="1"/>
  <c r="R53"/>
  <c r="I53"/>
  <c r="N53" s="1"/>
  <c r="H53"/>
  <c r="M53" s="1"/>
  <c r="R52"/>
  <c r="I52"/>
  <c r="N52" s="1"/>
  <c r="H52"/>
  <c r="M52" s="1"/>
  <c r="R51"/>
  <c r="N51"/>
  <c r="M51"/>
  <c r="R50"/>
  <c r="I50"/>
  <c r="N50" s="1"/>
  <c r="H50"/>
  <c r="M50" s="1"/>
  <c r="R49"/>
  <c r="I49"/>
  <c r="N49" s="1"/>
  <c r="H49"/>
  <c r="M49" s="1"/>
  <c r="R48"/>
  <c r="I48"/>
  <c r="N48" s="1"/>
  <c r="H48"/>
  <c r="M48" s="1"/>
  <c r="R47"/>
  <c r="I47"/>
  <c r="N47" s="1"/>
  <c r="H47"/>
  <c r="M47" s="1"/>
  <c r="R46"/>
  <c r="I46"/>
  <c r="N46" s="1"/>
  <c r="H46"/>
  <c r="M46" s="1"/>
  <c r="R45"/>
  <c r="I45"/>
  <c r="N45" s="1"/>
  <c r="H45"/>
  <c r="M45" s="1"/>
  <c r="R44"/>
  <c r="R43"/>
  <c r="I43"/>
  <c r="N43" s="1"/>
  <c r="H43"/>
  <c r="M43" s="1"/>
  <c r="R42"/>
  <c r="I42"/>
  <c r="N42" s="1"/>
  <c r="H42"/>
  <c r="M42" s="1"/>
  <c r="R41"/>
  <c r="I41"/>
  <c r="N41" s="1"/>
  <c r="H41"/>
  <c r="M41" s="1"/>
  <c r="R40"/>
  <c r="I40"/>
  <c r="N40" s="1"/>
  <c r="H40"/>
  <c r="M40" s="1"/>
  <c r="R39"/>
  <c r="I39"/>
  <c r="N39" s="1"/>
  <c r="H39"/>
  <c r="M39" s="1"/>
  <c r="R38"/>
  <c r="I38"/>
  <c r="N38" s="1"/>
  <c r="H38"/>
  <c r="M38" s="1"/>
  <c r="R37"/>
  <c r="I37"/>
  <c r="N37" s="1"/>
  <c r="H37"/>
  <c r="M37" s="1"/>
  <c r="R36"/>
  <c r="I36"/>
  <c r="N36" s="1"/>
  <c r="H36"/>
  <c r="M36" s="1"/>
  <c r="R35"/>
  <c r="I35"/>
  <c r="N35" s="1"/>
  <c r="H35"/>
  <c r="M35" s="1"/>
  <c r="R34"/>
  <c r="I34"/>
  <c r="N34" s="1"/>
  <c r="H34"/>
  <c r="M34" s="1"/>
  <c r="R33"/>
  <c r="I33"/>
  <c r="N33" s="1"/>
  <c r="H33"/>
  <c r="M33" s="1"/>
  <c r="R32"/>
  <c r="N32"/>
  <c r="R31"/>
  <c r="I31"/>
  <c r="N31" s="1"/>
  <c r="H31"/>
  <c r="M31" s="1"/>
  <c r="R30"/>
  <c r="I30"/>
  <c r="N30" s="1"/>
  <c r="H30"/>
  <c r="M30" s="1"/>
  <c r="R29"/>
  <c r="I29"/>
  <c r="N29" s="1"/>
  <c r="H29"/>
  <c r="M29" s="1"/>
  <c r="R28"/>
  <c r="I28"/>
  <c r="N28" s="1"/>
  <c r="H28"/>
  <c r="M28" s="1"/>
  <c r="R27"/>
  <c r="I27"/>
  <c r="N27" s="1"/>
  <c r="H27"/>
  <c r="M27" s="1"/>
  <c r="R26"/>
  <c r="I26"/>
  <c r="N26" s="1"/>
  <c r="H26"/>
  <c r="M26" s="1"/>
  <c r="R25"/>
  <c r="I25"/>
  <c r="N25" s="1"/>
  <c r="H25"/>
  <c r="M25" s="1"/>
  <c r="R24"/>
  <c r="I24"/>
  <c r="N24" s="1"/>
  <c r="H24"/>
  <c r="M24" s="1"/>
  <c r="R23"/>
  <c r="I23"/>
  <c r="N23" s="1"/>
  <c r="H23"/>
  <c r="M23" s="1"/>
  <c r="R22"/>
  <c r="N22"/>
  <c r="M22"/>
  <c r="R21"/>
  <c r="I21"/>
  <c r="N21" s="1"/>
  <c r="H21"/>
  <c r="M21" s="1"/>
  <c r="R20"/>
  <c r="I20"/>
  <c r="N20" s="1"/>
  <c r="H20"/>
  <c r="M20" s="1"/>
  <c r="R19"/>
  <c r="I19"/>
  <c r="N19" s="1"/>
  <c r="H19"/>
  <c r="M19" s="1"/>
  <c r="R18"/>
  <c r="I18"/>
  <c r="N18" s="1"/>
  <c r="H18"/>
  <c r="M18" s="1"/>
  <c r="R17"/>
  <c r="N17"/>
  <c r="M17"/>
  <c r="R16"/>
  <c r="I16"/>
  <c r="N16" s="1"/>
  <c r="H16"/>
  <c r="M16" s="1"/>
  <c r="R15"/>
  <c r="I15"/>
  <c r="N15" s="1"/>
  <c r="H15"/>
  <c r="M15" s="1"/>
  <c r="R14"/>
  <c r="I14"/>
  <c r="N14" s="1"/>
  <c r="H14"/>
  <c r="M14" s="1"/>
  <c r="R13"/>
  <c r="I13"/>
  <c r="N13" s="1"/>
  <c r="H13"/>
  <c r="M13" s="1"/>
  <c r="R12"/>
  <c r="I12"/>
  <c r="N12" s="1"/>
  <c r="H12"/>
  <c r="M12" s="1"/>
  <c r="R11"/>
  <c r="I11"/>
  <c r="N11" s="1"/>
  <c r="H11"/>
  <c r="M11" s="1"/>
  <c r="R10"/>
  <c r="L9"/>
  <c r="A7"/>
  <c r="J235" l="1"/>
  <c r="J237"/>
  <c r="O49"/>
  <c r="O51"/>
  <c r="J103"/>
  <c r="O85"/>
  <c r="O70"/>
  <c r="J146"/>
  <c r="O72"/>
  <c r="O17"/>
  <c r="J154"/>
  <c r="J162"/>
  <c r="O151"/>
  <c r="O159"/>
  <c r="O167"/>
  <c r="O175"/>
  <c r="O10"/>
  <c r="Q10" s="1"/>
  <c r="O103"/>
  <c r="J44"/>
  <c r="N44"/>
  <c r="O44" s="1"/>
  <c r="J85"/>
  <c r="J133"/>
  <c r="N133"/>
  <c r="O133" s="1"/>
  <c r="J76"/>
  <c r="N76"/>
  <c r="O76" s="1"/>
  <c r="J116"/>
  <c r="J65"/>
  <c r="J69"/>
  <c r="O116"/>
  <c r="J170"/>
  <c r="J10"/>
  <c r="J140"/>
  <c r="M65"/>
  <c r="O71"/>
  <c r="O147"/>
  <c r="M154"/>
  <c r="O155"/>
  <c r="M162"/>
  <c r="O163"/>
  <c r="M170"/>
  <c r="O171"/>
  <c r="O174"/>
  <c r="O176"/>
  <c r="J274"/>
  <c r="J272"/>
  <c r="J270"/>
  <c r="J268"/>
  <c r="J266"/>
  <c r="J264"/>
  <c r="J262"/>
  <c r="J258"/>
  <c r="J256"/>
  <c r="J254"/>
  <c r="J252"/>
  <c r="J250"/>
  <c r="J248"/>
  <c r="J246"/>
  <c r="J244"/>
  <c r="J242"/>
  <c r="J238"/>
  <c r="J234"/>
  <c r="J232"/>
  <c r="J230"/>
  <c r="J228"/>
  <c r="J226"/>
  <c r="J224"/>
  <c r="J222"/>
  <c r="J220"/>
  <c r="J218"/>
  <c r="J216"/>
  <c r="J214"/>
  <c r="J212"/>
  <c r="J210"/>
  <c r="J208"/>
  <c r="J206"/>
  <c r="J204"/>
  <c r="J202"/>
  <c r="J200"/>
  <c r="J198"/>
  <c r="J196"/>
  <c r="J194"/>
  <c r="J192"/>
  <c r="J190"/>
  <c r="J188"/>
  <c r="J184"/>
  <c r="J182"/>
  <c r="J180"/>
  <c r="J178"/>
  <c r="J176"/>
  <c r="J174"/>
  <c r="J172"/>
  <c r="J168"/>
  <c r="J166"/>
  <c r="J164"/>
  <c r="J160"/>
  <c r="J158"/>
  <c r="J156"/>
  <c r="J150"/>
  <c r="J148"/>
  <c r="J144"/>
  <c r="J142"/>
  <c r="J138"/>
  <c r="J136"/>
  <c r="J134"/>
  <c r="J132"/>
  <c r="J130"/>
  <c r="J128"/>
  <c r="J126"/>
  <c r="J124"/>
  <c r="J122"/>
  <c r="J120"/>
  <c r="J118"/>
  <c r="J112"/>
  <c r="J110"/>
  <c r="J108"/>
  <c r="J106"/>
  <c r="J104"/>
  <c r="J102"/>
  <c r="J100"/>
  <c r="J98"/>
  <c r="J96"/>
  <c r="J92"/>
  <c r="J90"/>
  <c r="J88"/>
  <c r="J86"/>
  <c r="J84"/>
  <c r="J82"/>
  <c r="J80"/>
  <c r="J78"/>
  <c r="J74"/>
  <c r="J72"/>
  <c r="J70"/>
  <c r="J68"/>
  <c r="J66"/>
  <c r="J64"/>
  <c r="J62"/>
  <c r="J60"/>
  <c r="J58"/>
  <c r="J56"/>
  <c r="J54"/>
  <c r="J52"/>
  <c r="J50"/>
  <c r="J48"/>
  <c r="J46"/>
  <c r="J42"/>
  <c r="J40"/>
  <c r="J38"/>
  <c r="J36"/>
  <c r="J34"/>
  <c r="J30"/>
  <c r="J28"/>
  <c r="J26"/>
  <c r="J24"/>
  <c r="J20"/>
  <c r="J18"/>
  <c r="J16"/>
  <c r="J14"/>
  <c r="J12"/>
  <c r="M69"/>
  <c r="J275"/>
  <c r="J273"/>
  <c r="J269"/>
  <c r="J265"/>
  <c r="J263"/>
  <c r="J261"/>
  <c r="J259"/>
  <c r="J257"/>
  <c r="J255"/>
  <c r="J253"/>
  <c r="J249"/>
  <c r="J247"/>
  <c r="J245"/>
  <c r="J243"/>
  <c r="J241"/>
  <c r="J239"/>
  <c r="J233"/>
  <c r="J231"/>
  <c r="J229"/>
  <c r="J227"/>
  <c r="J223"/>
  <c r="J221"/>
  <c r="J219"/>
  <c r="J217"/>
  <c r="J215"/>
  <c r="J213"/>
  <c r="J211"/>
  <c r="J209"/>
  <c r="J207"/>
  <c r="J205"/>
  <c r="J203"/>
  <c r="J201"/>
  <c r="J199"/>
  <c r="J195"/>
  <c r="J193"/>
  <c r="J191"/>
  <c r="J189"/>
  <c r="J187"/>
  <c r="J185"/>
  <c r="J183"/>
  <c r="J181"/>
  <c r="J179"/>
  <c r="J175"/>
  <c r="J173"/>
  <c r="J171"/>
  <c r="J169"/>
  <c r="J167"/>
  <c r="J165"/>
  <c r="J163"/>
  <c r="J161"/>
  <c r="J159"/>
  <c r="J157"/>
  <c r="J155"/>
  <c r="J153"/>
  <c r="J149"/>
  <c r="J147"/>
  <c r="J145"/>
  <c r="J143"/>
  <c r="J137"/>
  <c r="J135"/>
  <c r="J129"/>
  <c r="J127"/>
  <c r="J125"/>
  <c r="J123"/>
  <c r="J119"/>
  <c r="J117"/>
  <c r="J115"/>
  <c r="J113"/>
  <c r="J111"/>
  <c r="J109"/>
  <c r="J107"/>
  <c r="J105"/>
  <c r="J101"/>
  <c r="J99"/>
  <c r="J97"/>
  <c r="J95"/>
  <c r="J93"/>
  <c r="J91"/>
  <c r="J89"/>
  <c r="J83"/>
  <c r="J81"/>
  <c r="J79"/>
  <c r="J77"/>
  <c r="J75"/>
  <c r="J73"/>
  <c r="J71"/>
  <c r="J67"/>
  <c r="J63"/>
  <c r="J61"/>
  <c r="J57"/>
  <c r="J55"/>
  <c r="J53"/>
  <c r="J49"/>
  <c r="J47"/>
  <c r="J45"/>
  <c r="J43"/>
  <c r="J41"/>
  <c r="J39"/>
  <c r="J37"/>
  <c r="J35"/>
  <c r="J33"/>
  <c r="J31"/>
  <c r="J29"/>
  <c r="J27"/>
  <c r="J25"/>
  <c r="J23"/>
  <c r="J21"/>
  <c r="J19"/>
  <c r="J15"/>
  <c r="J13"/>
  <c r="J11"/>
  <c r="O149"/>
  <c r="O153"/>
  <c r="O157"/>
  <c r="O161"/>
  <c r="O165"/>
  <c r="O169"/>
  <c r="O173"/>
  <c r="O11"/>
  <c r="O13"/>
  <c r="O15"/>
  <c r="O45"/>
  <c r="O47"/>
  <c r="O73"/>
  <c r="O75"/>
  <c r="O87"/>
  <c r="O89"/>
  <c r="O91"/>
  <c r="O93"/>
  <c r="O95"/>
  <c r="O97"/>
  <c r="O99"/>
  <c r="O101"/>
  <c r="O117"/>
  <c r="O119"/>
  <c r="O121"/>
  <c r="O123"/>
  <c r="O125"/>
  <c r="O127"/>
  <c r="O129"/>
  <c r="O131"/>
  <c r="O148"/>
  <c r="O150"/>
  <c r="O152"/>
  <c r="O154"/>
  <c r="O156"/>
  <c r="O158"/>
  <c r="O160"/>
  <c r="O162"/>
  <c r="O164"/>
  <c r="O166"/>
  <c r="O168"/>
  <c r="O170"/>
  <c r="O172"/>
  <c r="O12"/>
  <c r="O14"/>
  <c r="O16"/>
  <c r="O46"/>
  <c r="O48"/>
  <c r="O50"/>
  <c r="O74"/>
  <c r="O86"/>
  <c r="O88"/>
  <c r="O90"/>
  <c r="O92"/>
  <c r="O94"/>
  <c r="O96"/>
  <c r="O98"/>
  <c r="O100"/>
  <c r="O102"/>
  <c r="O118"/>
  <c r="O120"/>
  <c r="O122"/>
  <c r="O124"/>
  <c r="O126"/>
  <c r="O128"/>
  <c r="O130"/>
  <c r="O132"/>
  <c r="O19"/>
  <c r="O21"/>
  <c r="O23"/>
  <c r="O25"/>
  <c r="O27"/>
  <c r="O29"/>
  <c r="O31"/>
  <c r="O33"/>
  <c r="O35"/>
  <c r="O37"/>
  <c r="O39"/>
  <c r="O41"/>
  <c r="O43"/>
  <c r="O53"/>
  <c r="O55"/>
  <c r="O57"/>
  <c r="O60"/>
  <c r="O62"/>
  <c r="O64"/>
  <c r="O66"/>
  <c r="O68"/>
  <c r="O77"/>
  <c r="O79"/>
  <c r="O81"/>
  <c r="O83"/>
  <c r="O105"/>
  <c r="O107"/>
  <c r="O109"/>
  <c r="O111"/>
  <c r="O113"/>
  <c r="O115"/>
  <c r="O135"/>
  <c r="O137"/>
  <c r="O140"/>
  <c r="O143"/>
  <c r="O145"/>
  <c r="O18"/>
  <c r="O20"/>
  <c r="O22"/>
  <c r="O24"/>
  <c r="O26"/>
  <c r="O28"/>
  <c r="O30"/>
  <c r="O32"/>
  <c r="O34"/>
  <c r="O36"/>
  <c r="O38"/>
  <c r="O40"/>
  <c r="O42"/>
  <c r="O52"/>
  <c r="O54"/>
  <c r="O56"/>
  <c r="O58"/>
  <c r="O61"/>
  <c r="O63"/>
  <c r="O65"/>
  <c r="O67"/>
  <c r="O78"/>
  <c r="O80"/>
  <c r="O82"/>
  <c r="O84"/>
  <c r="O104"/>
  <c r="O106"/>
  <c r="O108"/>
  <c r="O110"/>
  <c r="O112"/>
  <c r="O114"/>
  <c r="O134"/>
  <c r="O136"/>
  <c r="O138"/>
  <c r="O142"/>
  <c r="O144"/>
  <c r="O177"/>
  <c r="O179"/>
  <c r="O181"/>
  <c r="O183"/>
  <c r="O185"/>
  <c r="O188"/>
  <c r="O190"/>
  <c r="O192"/>
  <c r="O194"/>
  <c r="O196"/>
  <c r="O198"/>
  <c r="O200"/>
  <c r="O202"/>
  <c r="O204"/>
  <c r="O206"/>
  <c r="O208"/>
  <c r="O210"/>
  <c r="O212"/>
  <c r="O214"/>
  <c r="O216"/>
  <c r="O218"/>
  <c r="O220"/>
  <c r="O222"/>
  <c r="O224"/>
  <c r="O226"/>
  <c r="O228"/>
  <c r="O230"/>
  <c r="O232"/>
  <c r="O234"/>
  <c r="O236"/>
  <c r="O238"/>
  <c r="O240"/>
  <c r="O242"/>
  <c r="O244"/>
  <c r="O246"/>
  <c r="O248"/>
  <c r="O250"/>
  <c r="O252"/>
  <c r="O254"/>
  <c r="O256"/>
  <c r="O258"/>
  <c r="O260"/>
  <c r="O262"/>
  <c r="O264"/>
  <c r="O266"/>
  <c r="O268"/>
  <c r="O270"/>
  <c r="O272"/>
  <c r="O274"/>
  <c r="O178"/>
  <c r="O180"/>
  <c r="O182"/>
  <c r="O184"/>
  <c r="O187"/>
  <c r="O189"/>
  <c r="O191"/>
  <c r="O193"/>
  <c r="O195"/>
  <c r="O197"/>
  <c r="O199"/>
  <c r="O201"/>
  <c r="O203"/>
  <c r="O205"/>
  <c r="O207"/>
  <c r="O209"/>
  <c r="O211"/>
  <c r="O213"/>
  <c r="O215"/>
  <c r="O217"/>
  <c r="O219"/>
  <c r="O221"/>
  <c r="O223"/>
  <c r="O225"/>
  <c r="O227"/>
  <c r="O229"/>
  <c r="O231"/>
  <c r="O233"/>
  <c r="O235"/>
  <c r="O237"/>
  <c r="O239"/>
  <c r="O241"/>
  <c r="O243"/>
  <c r="O245"/>
  <c r="O247"/>
  <c r="O249"/>
  <c r="O251"/>
  <c r="O253"/>
  <c r="O255"/>
  <c r="O257"/>
  <c r="O259"/>
  <c r="O261"/>
  <c r="O263"/>
  <c r="O265"/>
  <c r="O267"/>
  <c r="O269"/>
  <c r="O271"/>
  <c r="O273"/>
  <c r="O275"/>
  <c r="J1" l="1"/>
  <c r="M1"/>
  <c r="O69"/>
  <c r="O5" s="1"/>
  <c r="N1"/>
  <c r="O1" l="1"/>
  <c r="Q82"/>
  <c r="Q191" l="1"/>
  <c r="L5"/>
  <c r="Q57"/>
  <c r="Q208"/>
  <c r="Q77" l="1"/>
  <c r="Q165"/>
  <c r="Q159"/>
  <c r="Q171"/>
  <c r="Q173"/>
  <c r="Q190" l="1"/>
  <c r="Q58"/>
  <c r="Q114"/>
  <c r="Q101"/>
  <c r="Q205"/>
  <c r="Q220"/>
  <c r="Q269"/>
  <c r="Q43"/>
  <c r="Q27"/>
  <c r="Q70"/>
  <c r="Q138"/>
  <c r="Q46"/>
  <c r="Q148"/>
  <c r="Q45"/>
  <c r="Q93"/>
  <c r="Q18"/>
  <c r="Q49"/>
  <c r="Q38"/>
  <c r="Q30"/>
  <c r="Q14" l="1"/>
  <c r="Q26"/>
  <c r="Q25"/>
  <c r="Q187"/>
  <c r="Q168"/>
  <c r="Q16"/>
  <c r="Q147"/>
  <c r="Q185"/>
  <c r="Q52"/>
  <c r="Q170"/>
  <c r="Q189"/>
  <c r="Q230"/>
  <c r="Q123"/>
  <c r="Q132"/>
  <c r="Q195"/>
  <c r="Q116"/>
  <c r="Q63"/>
  <c r="Q217"/>
  <c r="Q152"/>
  <c r="Q193"/>
  <c r="Q275"/>
  <c r="Q128"/>
  <c r="Q87"/>
  <c r="Q183"/>
  <c r="Q262"/>
  <c r="Q92"/>
  <c r="Q117"/>
  <c r="Q107"/>
  <c r="Q154"/>
  <c r="Q175"/>
  <c r="Q48"/>
  <c r="Q36"/>
  <c r="Q153"/>
  <c r="Q213"/>
  <c r="Q99"/>
  <c r="Q12"/>
  <c r="Q112"/>
  <c r="Q237"/>
  <c r="Q142"/>
  <c r="Q91"/>
  <c r="Q233"/>
  <c r="Q232"/>
  <c r="Q140"/>
  <c r="Q196"/>
  <c r="Q40" l="1"/>
  <c r="Q251"/>
  <c r="Q163"/>
  <c r="Q44"/>
  <c r="Q145"/>
  <c r="Q53"/>
  <c r="Q261"/>
  <c r="Q216"/>
  <c r="Q243"/>
  <c r="Q255"/>
  <c r="Q47"/>
  <c r="Q15"/>
  <c r="Q42"/>
  <c r="Q78"/>
  <c r="Q211"/>
  <c r="Q35"/>
  <c r="Q65"/>
  <c r="Q130"/>
  <c r="Q106"/>
  <c r="Q150"/>
  <c r="Q157"/>
  <c r="Q23"/>
  <c r="Q41"/>
  <c r="Q263"/>
  <c r="Q95"/>
  <c r="Q151"/>
  <c r="Q69"/>
  <c r="Q28"/>
  <c r="Q55"/>
  <c r="Q51"/>
  <c r="Q39"/>
  <c r="Q105"/>
  <c r="Q274"/>
  <c r="Q66"/>
  <c r="Q32"/>
  <c r="Q224"/>
  <c r="Q72"/>
  <c r="Q74"/>
  <c r="Q56"/>
  <c r="Q161"/>
  <c r="Q60"/>
  <c r="Q242"/>
  <c r="Q124"/>
  <c r="Q273"/>
  <c r="Q188"/>
  <c r="Q118"/>
  <c r="Q115"/>
  <c r="Q209"/>
  <c r="Q81"/>
  <c r="Q229"/>
  <c r="Q177"/>
  <c r="Q90"/>
  <c r="Q24"/>
  <c r="Q76"/>
  <c r="Q135"/>
  <c r="Q212"/>
  <c r="Q249"/>
  <c r="Q266"/>
  <c r="Q89"/>
  <c r="Q29"/>
  <c r="Q265"/>
  <c r="Q103"/>
  <c r="Q119"/>
  <c r="Q71"/>
  <c r="Q94"/>
  <c r="Q235"/>
  <c r="Q61"/>
  <c r="Q134"/>
  <c r="Q141"/>
  <c r="Q131"/>
  <c r="Q133"/>
  <c r="Q104"/>
  <c r="Q201"/>
  <c r="Q240"/>
  <c r="Q221"/>
  <c r="Q219"/>
  <c r="Q143"/>
  <c r="Q202"/>
  <c r="Q271"/>
  <c r="Q179"/>
  <c r="Q218"/>
  <c r="Q223"/>
  <c r="Q144"/>
  <c r="Q174"/>
  <c r="Q169"/>
  <c r="Q206"/>
  <c r="Q83"/>
  <c r="Q31"/>
  <c r="Q176"/>
  <c r="Q84"/>
  <c r="Q34"/>
  <c r="Q129"/>
  <c r="Q113"/>
  <c r="Q256" l="1"/>
  <c r="Q267"/>
  <c r="Q64"/>
  <c r="Q234"/>
  <c r="Q250"/>
  <c r="Q198"/>
  <c r="Q79"/>
  <c r="Q197"/>
  <c r="Q121"/>
  <c r="Q214"/>
  <c r="Q194"/>
  <c r="Q155"/>
  <c r="Q33"/>
  <c r="Q244"/>
  <c r="Q222"/>
  <c r="Q108"/>
  <c r="Q17"/>
  <c r="Q111"/>
  <c r="Q264"/>
  <c r="Q166"/>
  <c r="Q184"/>
  <c r="Q178"/>
  <c r="Q236"/>
  <c r="Q192"/>
  <c r="Q68"/>
  <c r="Q239"/>
  <c r="Q241"/>
  <c r="Q149"/>
  <c r="Q50"/>
  <c r="Q137"/>
  <c r="Q102"/>
  <c r="Q88"/>
  <c r="Q207"/>
  <c r="Q210"/>
  <c r="Q245"/>
  <c r="Q253"/>
  <c r="Q215"/>
  <c r="Q254"/>
  <c r="Q19"/>
  <c r="Q227"/>
  <c r="Q231"/>
  <c r="Q122"/>
  <c r="Q110"/>
  <c r="Q164"/>
  <c r="Q125"/>
  <c r="Q139"/>
  <c r="Q13"/>
  <c r="Q246"/>
  <c r="Q238"/>
  <c r="Q182"/>
  <c r="Q136"/>
  <c r="Q96"/>
  <c r="Q62"/>
  <c r="Q160"/>
  <c r="Q167"/>
  <c r="Q226"/>
  <c r="Q180"/>
  <c r="Q156"/>
  <c r="Q120"/>
  <c r="Q200"/>
  <c r="Q109"/>
  <c r="Q126"/>
  <c r="Q228"/>
  <c r="Q181"/>
  <c r="Q22"/>
  <c r="Q127"/>
  <c r="Q162"/>
  <c r="Q203"/>
  <c r="Q54"/>
  <c r="Q248"/>
  <c r="Q37"/>
  <c r="Q172"/>
  <c r="Q204"/>
  <c r="Q85"/>
  <c r="Q20"/>
  <c r="Q260"/>
  <c r="Q199"/>
  <c r="Q67"/>
  <c r="Q59"/>
  <c r="Q270"/>
  <c r="Q21"/>
  <c r="Q225"/>
  <c r="Q186"/>
  <c r="Q259"/>
  <c r="Q257"/>
  <c r="Q258" l="1"/>
  <c r="Q146"/>
  <c r="Q268"/>
  <c r="Q98"/>
  <c r="Q73"/>
  <c r="Q272"/>
  <c r="Q86"/>
  <c r="Q252"/>
  <c r="Q158"/>
  <c r="Q80"/>
  <c r="Q75"/>
  <c r="Q100"/>
  <c r="Q97"/>
  <c r="Q247"/>
  <c r="K1" l="1"/>
  <c r="Q11"/>
  <c r="Q1" s="1"/>
  <c r="K5"/>
  <c r="Q5" l="1"/>
</calcChain>
</file>

<file path=xl/sharedStrings.xml><?xml version="1.0" encoding="utf-8"?>
<sst xmlns="http://schemas.openxmlformats.org/spreadsheetml/2006/main" count="298" uniqueCount="290">
  <si>
    <t>ОПЛАТА по разноске платежей автомат</t>
  </si>
  <si>
    <t xml:space="preserve">Остаток расчетный </t>
  </si>
  <si>
    <t>За период</t>
  </si>
  <si>
    <t>Остаток средств  на</t>
  </si>
  <si>
    <t xml:space="preserve">Оплата </t>
  </si>
  <si>
    <t>Сумма  начислений</t>
  </si>
  <si>
    <t>Перерас-</t>
  </si>
  <si>
    <t>КВТ</t>
  </si>
  <si>
    <t>руб.</t>
  </si>
  <si>
    <t>чет</t>
  </si>
  <si>
    <t>Код_</t>
  </si>
  <si>
    <t>АктЭн_M</t>
  </si>
  <si>
    <t>АктЭн_L</t>
  </si>
  <si>
    <t>СуммАктЭн</t>
  </si>
  <si>
    <t>Всего</t>
  </si>
  <si>
    <t>День</t>
  </si>
  <si>
    <t>Ночь</t>
  </si>
  <si>
    <t>руб</t>
  </si>
  <si>
    <t xml:space="preserve">     Код</t>
  </si>
  <si>
    <t xml:space="preserve">№002 </t>
  </si>
  <si>
    <t xml:space="preserve">№003 </t>
  </si>
  <si>
    <t xml:space="preserve">№004 </t>
  </si>
  <si>
    <t xml:space="preserve">№005 </t>
  </si>
  <si>
    <t xml:space="preserve">№006 </t>
  </si>
  <si>
    <t xml:space="preserve">№007 </t>
  </si>
  <si>
    <t xml:space="preserve">№008 </t>
  </si>
  <si>
    <t xml:space="preserve">№009а </t>
  </si>
  <si>
    <t>№010</t>
  </si>
  <si>
    <t>№011</t>
  </si>
  <si>
    <t xml:space="preserve">№012 </t>
  </si>
  <si>
    <t>№012а</t>
  </si>
  <si>
    <t xml:space="preserve">№013 </t>
  </si>
  <si>
    <t xml:space="preserve">№014 </t>
  </si>
  <si>
    <t xml:space="preserve">№015 </t>
  </si>
  <si>
    <t xml:space="preserve">№016\17 </t>
  </si>
  <si>
    <t xml:space="preserve">№018 </t>
  </si>
  <si>
    <t xml:space="preserve">№019 </t>
  </si>
  <si>
    <t xml:space="preserve">№020 </t>
  </si>
  <si>
    <t>№021\1</t>
  </si>
  <si>
    <t xml:space="preserve">№021\2 </t>
  </si>
  <si>
    <t>№022</t>
  </si>
  <si>
    <t>№022а</t>
  </si>
  <si>
    <t>№023</t>
  </si>
  <si>
    <t>№024</t>
  </si>
  <si>
    <t>№025</t>
  </si>
  <si>
    <t>№026</t>
  </si>
  <si>
    <t>№027</t>
  </si>
  <si>
    <t>№028</t>
  </si>
  <si>
    <t>№030</t>
  </si>
  <si>
    <t>№031\1</t>
  </si>
  <si>
    <t>№031\2</t>
  </si>
  <si>
    <t xml:space="preserve">№032 </t>
  </si>
  <si>
    <t xml:space="preserve">№033 </t>
  </si>
  <si>
    <t xml:space="preserve">№034 </t>
  </si>
  <si>
    <t xml:space="preserve">№035 </t>
  </si>
  <si>
    <t xml:space="preserve">№036 </t>
  </si>
  <si>
    <t xml:space="preserve">№037 </t>
  </si>
  <si>
    <t>№038</t>
  </si>
  <si>
    <t>№040</t>
  </si>
  <si>
    <t xml:space="preserve">№041 </t>
  </si>
  <si>
    <t xml:space="preserve">№041а </t>
  </si>
  <si>
    <t xml:space="preserve">№042 </t>
  </si>
  <si>
    <t xml:space="preserve">№043\1 </t>
  </si>
  <si>
    <t xml:space="preserve">№043\2 </t>
  </si>
  <si>
    <t xml:space="preserve">№044 </t>
  </si>
  <si>
    <t>№045 не установлен</t>
  </si>
  <si>
    <t xml:space="preserve">№046 </t>
  </si>
  <si>
    <t xml:space="preserve">№046а </t>
  </si>
  <si>
    <t xml:space="preserve">№047 </t>
  </si>
  <si>
    <t xml:space="preserve">№048 </t>
  </si>
  <si>
    <t xml:space="preserve">№049 </t>
  </si>
  <si>
    <t xml:space="preserve">№050 </t>
  </si>
  <si>
    <t xml:space="preserve">№051 </t>
  </si>
  <si>
    <t xml:space="preserve">№052 </t>
  </si>
  <si>
    <t xml:space="preserve">№052а </t>
  </si>
  <si>
    <t xml:space="preserve">№053 </t>
  </si>
  <si>
    <t xml:space="preserve">№054 </t>
  </si>
  <si>
    <t xml:space="preserve">№055 </t>
  </si>
  <si>
    <t xml:space="preserve">№056 </t>
  </si>
  <si>
    <t xml:space="preserve">№057 </t>
  </si>
  <si>
    <t xml:space="preserve">№058 </t>
  </si>
  <si>
    <t xml:space="preserve">№059 </t>
  </si>
  <si>
    <t xml:space="preserve">№060 </t>
  </si>
  <si>
    <t xml:space="preserve">№061 </t>
  </si>
  <si>
    <t xml:space="preserve">№062 </t>
  </si>
  <si>
    <t xml:space="preserve">№062а </t>
  </si>
  <si>
    <t xml:space="preserve">№063 </t>
  </si>
  <si>
    <t xml:space="preserve">№064\1 </t>
  </si>
  <si>
    <t xml:space="preserve">№064\2 </t>
  </si>
  <si>
    <t xml:space="preserve">№065 </t>
  </si>
  <si>
    <t xml:space="preserve">№066 </t>
  </si>
  <si>
    <t>№067</t>
  </si>
  <si>
    <t xml:space="preserve">№068 </t>
  </si>
  <si>
    <t xml:space="preserve">№069 </t>
  </si>
  <si>
    <t xml:space="preserve">№070 </t>
  </si>
  <si>
    <t xml:space="preserve">№071 </t>
  </si>
  <si>
    <t xml:space="preserve">№072 </t>
  </si>
  <si>
    <t xml:space="preserve">№073 </t>
  </si>
  <si>
    <t xml:space="preserve">№074 </t>
  </si>
  <si>
    <t xml:space="preserve">№075 </t>
  </si>
  <si>
    <t>№076</t>
  </si>
  <si>
    <t xml:space="preserve">№077 </t>
  </si>
  <si>
    <t xml:space="preserve">№078 </t>
  </si>
  <si>
    <t xml:space="preserve">№079 </t>
  </si>
  <si>
    <t xml:space="preserve">№080 </t>
  </si>
  <si>
    <t xml:space="preserve">№081 </t>
  </si>
  <si>
    <t xml:space="preserve">№082/1 </t>
  </si>
  <si>
    <t>№082/2</t>
  </si>
  <si>
    <t xml:space="preserve">№083 </t>
  </si>
  <si>
    <t xml:space="preserve">№085 </t>
  </si>
  <si>
    <t xml:space="preserve">№086 </t>
  </si>
  <si>
    <t xml:space="preserve">№087 </t>
  </si>
  <si>
    <t xml:space="preserve">№088 </t>
  </si>
  <si>
    <t xml:space="preserve">№089 </t>
  </si>
  <si>
    <t xml:space="preserve">№090 </t>
  </si>
  <si>
    <t xml:space="preserve">№091 </t>
  </si>
  <si>
    <t xml:space="preserve">№092 </t>
  </si>
  <si>
    <t xml:space="preserve">№093 </t>
  </si>
  <si>
    <t xml:space="preserve">№094 </t>
  </si>
  <si>
    <t xml:space="preserve">№095 </t>
  </si>
  <si>
    <t xml:space="preserve">№096 </t>
  </si>
  <si>
    <t xml:space="preserve">№097 </t>
  </si>
  <si>
    <t xml:space="preserve">№098 </t>
  </si>
  <si>
    <t xml:space="preserve">№099 </t>
  </si>
  <si>
    <t>№100</t>
  </si>
  <si>
    <t xml:space="preserve">№101 </t>
  </si>
  <si>
    <t>№102</t>
  </si>
  <si>
    <t xml:space="preserve">№103 </t>
  </si>
  <si>
    <t xml:space="preserve">№104 </t>
  </si>
  <si>
    <t>№104б</t>
  </si>
  <si>
    <t xml:space="preserve">№105 </t>
  </si>
  <si>
    <t xml:space="preserve">№106 </t>
  </si>
  <si>
    <t xml:space="preserve">№107 </t>
  </si>
  <si>
    <t xml:space="preserve">№108 </t>
  </si>
  <si>
    <t xml:space="preserve">№109 </t>
  </si>
  <si>
    <t xml:space="preserve">№110 </t>
  </si>
  <si>
    <t xml:space="preserve">№111 </t>
  </si>
  <si>
    <t xml:space="preserve">№112 </t>
  </si>
  <si>
    <t xml:space="preserve">№113 </t>
  </si>
  <si>
    <t xml:space="preserve">№114 </t>
  </si>
  <si>
    <t xml:space="preserve">№115 </t>
  </si>
  <si>
    <t xml:space="preserve">№116 </t>
  </si>
  <si>
    <t xml:space="preserve">№117 </t>
  </si>
  <si>
    <t xml:space="preserve">№118 </t>
  </si>
  <si>
    <t>№118а не установлен</t>
  </si>
  <si>
    <t xml:space="preserve">№119 </t>
  </si>
  <si>
    <t>№120  снят</t>
  </si>
  <si>
    <t xml:space="preserve">№121 </t>
  </si>
  <si>
    <t xml:space="preserve">№122 </t>
  </si>
  <si>
    <t xml:space="preserve">№123 </t>
  </si>
  <si>
    <t xml:space="preserve">№123а </t>
  </si>
  <si>
    <t xml:space="preserve">№125 </t>
  </si>
  <si>
    <t xml:space="preserve">№126\1 </t>
  </si>
  <si>
    <t xml:space="preserve">№126\2 </t>
  </si>
  <si>
    <t xml:space="preserve">№127 </t>
  </si>
  <si>
    <t>№129</t>
  </si>
  <si>
    <t xml:space="preserve">№130 </t>
  </si>
  <si>
    <t xml:space="preserve">№131 </t>
  </si>
  <si>
    <t xml:space="preserve">№132 </t>
  </si>
  <si>
    <t xml:space="preserve">№133 </t>
  </si>
  <si>
    <t xml:space="preserve">№134 </t>
  </si>
  <si>
    <t xml:space="preserve">№135 </t>
  </si>
  <si>
    <t xml:space="preserve">№136 </t>
  </si>
  <si>
    <t>№137</t>
  </si>
  <si>
    <t>№138</t>
  </si>
  <si>
    <t xml:space="preserve">№139 </t>
  </si>
  <si>
    <t xml:space="preserve">№140 </t>
  </si>
  <si>
    <t xml:space="preserve">№141\1 </t>
  </si>
  <si>
    <t xml:space="preserve">№141\2 </t>
  </si>
  <si>
    <t xml:space="preserve">№142 </t>
  </si>
  <si>
    <t xml:space="preserve">№143 </t>
  </si>
  <si>
    <t>№143а</t>
  </si>
  <si>
    <t xml:space="preserve">№144 </t>
  </si>
  <si>
    <t xml:space="preserve">№145\1 </t>
  </si>
  <si>
    <t>№145\2</t>
  </si>
  <si>
    <t xml:space="preserve">№146 </t>
  </si>
  <si>
    <t>№146 3ф</t>
  </si>
  <si>
    <t xml:space="preserve">№147 </t>
  </si>
  <si>
    <t>№148</t>
  </si>
  <si>
    <t>№149</t>
  </si>
  <si>
    <t xml:space="preserve">№150 </t>
  </si>
  <si>
    <t>№151</t>
  </si>
  <si>
    <t>№152</t>
  </si>
  <si>
    <t xml:space="preserve">№153 </t>
  </si>
  <si>
    <t>№154</t>
  </si>
  <si>
    <t>№155</t>
  </si>
  <si>
    <t xml:space="preserve">№156 </t>
  </si>
  <si>
    <t>№157</t>
  </si>
  <si>
    <t xml:space="preserve">№158 </t>
  </si>
  <si>
    <t>№159снят</t>
  </si>
  <si>
    <t>№159а\1</t>
  </si>
  <si>
    <t xml:space="preserve">№159а\2 </t>
  </si>
  <si>
    <t>№160</t>
  </si>
  <si>
    <t>№161</t>
  </si>
  <si>
    <t>№161 3ф</t>
  </si>
  <si>
    <t>№161а</t>
  </si>
  <si>
    <t>№162</t>
  </si>
  <si>
    <t>№163</t>
  </si>
  <si>
    <t>№164</t>
  </si>
  <si>
    <t>№165</t>
  </si>
  <si>
    <t>№166</t>
  </si>
  <si>
    <t>№167</t>
  </si>
  <si>
    <t>№168</t>
  </si>
  <si>
    <t>№169</t>
  </si>
  <si>
    <t>№170</t>
  </si>
  <si>
    <t>№171</t>
  </si>
  <si>
    <t>№172</t>
  </si>
  <si>
    <t xml:space="preserve">№173 </t>
  </si>
  <si>
    <t xml:space="preserve">№174 </t>
  </si>
  <si>
    <t xml:space="preserve">№175 </t>
  </si>
  <si>
    <t xml:space="preserve">№176\1 </t>
  </si>
  <si>
    <t xml:space="preserve">№176\2 </t>
  </si>
  <si>
    <t xml:space="preserve">№177 </t>
  </si>
  <si>
    <t xml:space="preserve">№178 </t>
  </si>
  <si>
    <t xml:space="preserve">№179 </t>
  </si>
  <si>
    <t xml:space="preserve">№180 </t>
  </si>
  <si>
    <t xml:space="preserve">№181 </t>
  </si>
  <si>
    <t xml:space="preserve">№182 </t>
  </si>
  <si>
    <t xml:space="preserve">№183 </t>
  </si>
  <si>
    <t xml:space="preserve">№184 </t>
  </si>
  <si>
    <t xml:space="preserve">№185 </t>
  </si>
  <si>
    <t xml:space="preserve">№186 </t>
  </si>
  <si>
    <t xml:space="preserve">№187 </t>
  </si>
  <si>
    <t>№188\1</t>
  </si>
  <si>
    <t xml:space="preserve">№188\2 </t>
  </si>
  <si>
    <t xml:space="preserve">№189 </t>
  </si>
  <si>
    <t xml:space="preserve">№190 </t>
  </si>
  <si>
    <t xml:space="preserve">№191 </t>
  </si>
  <si>
    <t xml:space="preserve">№202 </t>
  </si>
  <si>
    <t xml:space="preserve">№203 </t>
  </si>
  <si>
    <t xml:space="preserve">№204 </t>
  </si>
  <si>
    <t xml:space="preserve">№205 </t>
  </si>
  <si>
    <t xml:space="preserve">№206 </t>
  </si>
  <si>
    <t xml:space="preserve">№207 </t>
  </si>
  <si>
    <t xml:space="preserve">№208 </t>
  </si>
  <si>
    <t xml:space="preserve">№209 </t>
  </si>
  <si>
    <t xml:space="preserve">№210 </t>
  </si>
  <si>
    <t xml:space="preserve">№210а </t>
  </si>
  <si>
    <t xml:space="preserve">№211 </t>
  </si>
  <si>
    <t xml:space="preserve">№212 </t>
  </si>
  <si>
    <t xml:space="preserve">№213 </t>
  </si>
  <si>
    <t xml:space="preserve">№214 </t>
  </si>
  <si>
    <t xml:space="preserve">№215 </t>
  </si>
  <si>
    <t>№216</t>
  </si>
  <si>
    <t xml:space="preserve">№217 </t>
  </si>
  <si>
    <t xml:space="preserve">№218 </t>
  </si>
  <si>
    <t xml:space="preserve">№219 </t>
  </si>
  <si>
    <t xml:space="preserve">№220 </t>
  </si>
  <si>
    <t xml:space="preserve">№221 </t>
  </si>
  <si>
    <t xml:space="preserve">№222 </t>
  </si>
  <si>
    <t xml:space="preserve">№223 </t>
  </si>
  <si>
    <t xml:space="preserve">№224 </t>
  </si>
  <si>
    <t xml:space="preserve">№225 </t>
  </si>
  <si>
    <t xml:space="preserve">№226 </t>
  </si>
  <si>
    <t xml:space="preserve">№227 </t>
  </si>
  <si>
    <t xml:space="preserve">№228 </t>
  </si>
  <si>
    <t xml:space="preserve">№229 </t>
  </si>
  <si>
    <t xml:space="preserve">№229а </t>
  </si>
  <si>
    <t xml:space="preserve">№230 </t>
  </si>
  <si>
    <t xml:space="preserve">№231 </t>
  </si>
  <si>
    <t xml:space="preserve">№232 </t>
  </si>
  <si>
    <t xml:space="preserve">№233 </t>
  </si>
  <si>
    <t xml:space="preserve">№234 </t>
  </si>
  <si>
    <t xml:space="preserve">№235 </t>
  </si>
  <si>
    <t xml:space="preserve">№236 </t>
  </si>
  <si>
    <t xml:space="preserve">№237 </t>
  </si>
  <si>
    <t xml:space="preserve">№238 </t>
  </si>
  <si>
    <t xml:space="preserve">№239 </t>
  </si>
  <si>
    <t xml:space="preserve">№240 </t>
  </si>
  <si>
    <t xml:space="preserve">№241 </t>
  </si>
  <si>
    <t xml:space="preserve">№242 </t>
  </si>
  <si>
    <t>№243\1</t>
  </si>
  <si>
    <t xml:space="preserve">№243\2 </t>
  </si>
  <si>
    <t xml:space="preserve">№244 </t>
  </si>
  <si>
    <t xml:space="preserve">№245 </t>
  </si>
  <si>
    <t xml:space="preserve">№246 </t>
  </si>
  <si>
    <t xml:space="preserve">№247 </t>
  </si>
  <si>
    <t xml:space="preserve">№248 </t>
  </si>
  <si>
    <t xml:space="preserve">№249 </t>
  </si>
  <si>
    <t>РАСЧЕТ    ЭЛЕКТРОЭНЕРГИИ  ПО  ПОТРЕБИТЕЛЯМ</t>
  </si>
  <si>
    <t xml:space="preserve">Задолженность             (   -  )  </t>
  </si>
  <si>
    <t>№084</t>
  </si>
  <si>
    <t xml:space="preserve">   </t>
  </si>
  <si>
    <t>№039  сбыт</t>
  </si>
  <si>
    <t>№029 сбыт</t>
  </si>
  <si>
    <t>№009  сбыт</t>
  </si>
  <si>
    <t>№124 сбыт</t>
  </si>
  <si>
    <t>№128 сбыт</t>
  </si>
  <si>
    <t>ТАРИФ</t>
  </si>
  <si>
    <t>2020г</t>
  </si>
</sst>
</file>

<file path=xl/styles.xml><?xml version="1.0" encoding="utf-8"?>
<styleSheet xmlns="http://schemas.openxmlformats.org/spreadsheetml/2006/main">
  <numFmts count="5">
    <numFmt numFmtId="164" formatCode="dd/mm/yy;@"/>
    <numFmt numFmtId="165" formatCode="[$-1010419]#,##0.00;\-#,##0.00"/>
    <numFmt numFmtId="166" formatCode="#,##0.00&quot;р.&quot;"/>
    <numFmt numFmtId="167" formatCode="[$-419]mmmm;@"/>
    <numFmt numFmtId="168" formatCode="#,##0.00_ ;\-#,##0.00\ "/>
  </numFmts>
  <fonts count="18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b/>
      <sz val="12"/>
      <color indexed="8"/>
      <name val="Tahoma"/>
      <family val="2"/>
      <charset val="204"/>
    </font>
    <font>
      <b/>
      <sz val="9"/>
      <color indexed="23"/>
      <name val="Tahoma"/>
      <family val="2"/>
      <charset val="204"/>
    </font>
    <font>
      <b/>
      <sz val="10"/>
      <name val="Arial Cyr"/>
      <charset val="204"/>
    </font>
    <font>
      <sz val="9"/>
      <color indexed="23"/>
      <name val="Tahoma"/>
      <family val="2"/>
      <charset val="204"/>
    </font>
    <font>
      <b/>
      <sz val="10"/>
      <name val="Courier New"/>
      <family val="3"/>
      <charset val="204"/>
    </font>
    <font>
      <b/>
      <sz val="14"/>
      <color indexed="8"/>
      <name val="Tahoma"/>
      <family val="2"/>
      <charset val="204"/>
    </font>
    <font>
      <sz val="8"/>
      <color indexed="8"/>
      <name val="Calibri"/>
      <family val="2"/>
      <charset val="204"/>
    </font>
    <font>
      <b/>
      <sz val="14"/>
      <color indexed="23"/>
      <name val="Tahoma"/>
      <family val="2"/>
      <charset val="204"/>
    </font>
    <font>
      <b/>
      <sz val="10"/>
      <color indexed="8"/>
      <name val="Tahoma"/>
      <family val="2"/>
      <charset val="204"/>
    </font>
    <font>
      <sz val="10"/>
      <color indexed="8"/>
      <name val="Tahoma"/>
      <family val="2"/>
      <charset val="204"/>
    </font>
    <font>
      <sz val="10"/>
      <name val="Tahoma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0"/>
      <color indexed="8"/>
      <name val="Tahoma"/>
      <family val="2"/>
      <charset val="204"/>
    </font>
    <font>
      <sz val="10"/>
      <color indexed="8"/>
      <name val="Calibri"/>
      <family val="2"/>
      <charset val="204"/>
    </font>
    <font>
      <sz val="10"/>
      <color indexed="8"/>
      <name val="Tahoma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9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 style="medium">
        <color indexed="9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medium">
        <color indexed="64"/>
      </left>
      <right/>
      <top style="medium">
        <color indexed="9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 style="medium">
        <color indexed="64"/>
      </bottom>
      <diagonal/>
    </border>
    <border>
      <left style="medium">
        <color indexed="9"/>
      </left>
      <right style="medium">
        <color indexed="64"/>
      </right>
      <top style="medium">
        <color indexed="9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0" xfId="0" applyFont="1" applyFill="1" applyBorder="1" applyAlignment="1">
      <alignment vertical="top" wrapText="1"/>
    </xf>
    <xf numFmtId="2" fontId="0" fillId="0" borderId="0" xfId="0" applyNumberFormat="1"/>
    <xf numFmtId="0" fontId="3" fillId="0" borderId="0" xfId="0" applyFont="1" applyFill="1" applyBorder="1" applyAlignment="1">
      <alignment vertical="top" wrapText="1"/>
    </xf>
    <xf numFmtId="164" fontId="4" fillId="0" borderId="0" xfId="0" applyNumberFormat="1" applyFont="1" applyFill="1" applyBorder="1" applyAlignment="1">
      <alignment vertical="top" wrapText="1"/>
    </xf>
    <xf numFmtId="164" fontId="5" fillId="0" borderId="0" xfId="0" applyNumberFormat="1" applyFont="1"/>
    <xf numFmtId="0" fontId="5" fillId="2" borderId="1" xfId="0" applyFont="1" applyFill="1" applyBorder="1" applyAlignment="1">
      <alignment wrapText="1"/>
    </xf>
    <xf numFmtId="2" fontId="5" fillId="3" borderId="1" xfId="0" applyNumberFormat="1" applyFont="1" applyFill="1" applyBorder="1" applyAlignment="1">
      <alignment wrapText="1"/>
    </xf>
    <xf numFmtId="165" fontId="0" fillId="0" borderId="0" xfId="0" applyNumberFormat="1"/>
    <xf numFmtId="2" fontId="6" fillId="0" borderId="0" xfId="0" applyNumberFormat="1" applyFont="1" applyFill="1" applyAlignment="1">
      <alignment vertical="top" wrapText="1"/>
    </xf>
    <xf numFmtId="166" fontId="7" fillId="0" borderId="0" xfId="0" applyNumberFormat="1" applyFont="1"/>
    <xf numFmtId="164" fontId="0" fillId="0" borderId="0" xfId="0" applyNumberFormat="1" applyFill="1"/>
    <xf numFmtId="167" fontId="8" fillId="0" borderId="2" xfId="0" applyNumberFormat="1" applyFont="1" applyFill="1" applyBorder="1" applyAlignment="1">
      <alignment horizontal="center" vertical="top" wrapText="1"/>
    </xf>
    <xf numFmtId="0" fontId="0" fillId="0" borderId="1" xfId="0" applyBorder="1"/>
    <xf numFmtId="14" fontId="0" fillId="0" borderId="3" xfId="0" applyNumberFormat="1" applyBorder="1"/>
    <xf numFmtId="167" fontId="8" fillId="0" borderId="5" xfId="0" applyNumberFormat="1" applyFont="1" applyFill="1" applyBorder="1" applyAlignment="1">
      <alignment horizontal="center" vertical="top" wrapText="1"/>
    </xf>
    <xf numFmtId="2" fontId="10" fillId="0" borderId="0" xfId="0" applyNumberFormat="1" applyFont="1" applyFill="1" applyAlignment="1">
      <alignment horizontal="center" vertical="top" wrapText="1"/>
    </xf>
    <xf numFmtId="167" fontId="8" fillId="0" borderId="7" xfId="0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vertical="top" wrapText="1"/>
    </xf>
    <xf numFmtId="0" fontId="11" fillId="4" borderId="8" xfId="0" applyFont="1" applyFill="1" applyBorder="1" applyAlignment="1">
      <alignment horizontal="center" vertical="top" wrapText="1"/>
    </xf>
    <xf numFmtId="0" fontId="11" fillId="4" borderId="6" xfId="0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wrapText="1"/>
    </xf>
    <xf numFmtId="165" fontId="0" fillId="5" borderId="0" xfId="0" applyNumberFormat="1" applyFill="1"/>
    <xf numFmtId="168" fontId="12" fillId="5" borderId="0" xfId="0" applyNumberFormat="1" applyFont="1" applyFill="1" applyBorder="1" applyAlignment="1">
      <alignment vertical="top" wrapText="1"/>
    </xf>
    <xf numFmtId="2" fontId="0" fillId="5" borderId="0" xfId="0" applyNumberFormat="1" applyFill="1"/>
    <xf numFmtId="165" fontId="12" fillId="0" borderId="0" xfId="0" applyNumberFormat="1" applyFont="1" applyFill="1" applyBorder="1" applyAlignment="1">
      <alignment vertical="top" wrapText="1"/>
    </xf>
    <xf numFmtId="168" fontId="12" fillId="0" borderId="0" xfId="0" applyNumberFormat="1" applyFont="1" applyFill="1" applyBorder="1" applyAlignment="1">
      <alignment vertical="top" wrapText="1"/>
    </xf>
    <xf numFmtId="165" fontId="1" fillId="0" borderId="0" xfId="0" applyNumberFormat="1" applyFont="1"/>
    <xf numFmtId="165" fontId="0" fillId="0" borderId="0" xfId="0" applyNumberFormat="1" applyFill="1"/>
    <xf numFmtId="168" fontId="13" fillId="0" borderId="0" xfId="0" applyNumberFormat="1" applyFont="1" applyFill="1" applyBorder="1" applyAlignment="1">
      <alignment vertical="top" wrapText="1"/>
    </xf>
    <xf numFmtId="0" fontId="0" fillId="0" borderId="0" xfId="0" applyFill="1" applyBorder="1"/>
    <xf numFmtId="0" fontId="12" fillId="0" borderId="0" xfId="0" applyFont="1" applyFill="1" applyBorder="1" applyAlignment="1">
      <alignment vertical="top" wrapText="1"/>
    </xf>
    <xf numFmtId="0" fontId="0" fillId="0" borderId="0" xfId="0" applyFill="1"/>
    <xf numFmtId="0" fontId="0" fillId="0" borderId="9" xfId="0" applyFill="1" applyBorder="1" applyAlignment="1">
      <alignment vertical="top" wrapText="1"/>
    </xf>
    <xf numFmtId="0" fontId="0" fillId="0" borderId="0" xfId="0" applyFill="1" applyBorder="1" applyAlignment="1">
      <alignment vertical="top" wrapText="1"/>
    </xf>
    <xf numFmtId="165" fontId="12" fillId="6" borderId="0" xfId="0" applyNumberFormat="1" applyFont="1" applyFill="1" applyBorder="1" applyAlignment="1">
      <alignment vertical="top" wrapText="1"/>
    </xf>
    <xf numFmtId="165" fontId="15" fillId="0" borderId="0" xfId="0" applyNumberFormat="1" applyFont="1" applyFill="1" applyBorder="1" applyAlignment="1">
      <alignment vertical="top" wrapText="1"/>
    </xf>
    <xf numFmtId="2" fontId="5" fillId="3" borderId="0" xfId="0" applyNumberFormat="1" applyFont="1" applyFill="1" applyBorder="1" applyAlignment="1">
      <alignment wrapText="1"/>
    </xf>
    <xf numFmtId="0" fontId="5" fillId="2" borderId="0" xfId="0" applyFont="1" applyFill="1" applyBorder="1" applyAlignment="1">
      <alignment wrapText="1"/>
    </xf>
    <xf numFmtId="0" fontId="14" fillId="0" borderId="0" xfId="0" applyFont="1"/>
    <xf numFmtId="166" fontId="0" fillId="0" borderId="5" xfId="0" applyNumberFormat="1" applyBorder="1" applyAlignment="1">
      <alignment horizontal="center"/>
    </xf>
    <xf numFmtId="166" fontId="0" fillId="0" borderId="6" xfId="0" applyNumberFormat="1" applyBorder="1" applyAlignment="1">
      <alignment horizontal="center"/>
    </xf>
    <xf numFmtId="167" fontId="11" fillId="4" borderId="8" xfId="0" applyNumberFormat="1" applyFont="1" applyFill="1" applyBorder="1" applyAlignment="1">
      <alignment horizontal="center" vertical="top" wrapText="1"/>
    </xf>
    <xf numFmtId="165" fontId="12" fillId="0" borderId="10" xfId="0" applyNumberFormat="1" applyFont="1" applyFill="1" applyBorder="1" applyAlignment="1">
      <alignment vertical="top" wrapText="1"/>
    </xf>
    <xf numFmtId="14" fontId="0" fillId="7" borderId="8" xfId="0" applyNumberFormat="1" applyFill="1" applyBorder="1" applyAlignment="1">
      <alignment horizontal="center"/>
    </xf>
    <xf numFmtId="2" fontId="0" fillId="8" borderId="0" xfId="0" applyNumberFormat="1" applyFill="1"/>
    <xf numFmtId="164" fontId="0" fillId="0" borderId="0" xfId="0" applyNumberFormat="1" applyFill="1" applyAlignment="1">
      <alignment horizontal="center"/>
    </xf>
    <xf numFmtId="14" fontId="0" fillId="0" borderId="4" xfId="0" applyNumberFormat="1" applyBorder="1" applyAlignment="1"/>
    <xf numFmtId="0" fontId="11" fillId="4" borderId="11" xfId="0" applyFont="1" applyFill="1" applyBorder="1" applyAlignment="1">
      <alignment vertical="top" wrapText="1"/>
    </xf>
    <xf numFmtId="0" fontId="11" fillId="4" borderId="12" xfId="0" applyFont="1" applyFill="1" applyBorder="1" applyAlignment="1">
      <alignment vertical="top" wrapText="1"/>
    </xf>
    <xf numFmtId="0" fontId="11" fillId="4" borderId="13" xfId="0" applyFont="1" applyFill="1" applyBorder="1" applyAlignment="1">
      <alignment vertical="top" wrapText="1"/>
    </xf>
    <xf numFmtId="0" fontId="11" fillId="4" borderId="14" xfId="0" applyFont="1" applyFill="1" applyBorder="1" applyAlignment="1">
      <alignment vertical="top" wrapText="1"/>
    </xf>
    <xf numFmtId="14" fontId="0" fillId="7" borderId="6" xfId="0" applyNumberFormat="1" applyFill="1" applyBorder="1" applyAlignment="1">
      <alignment horizontal="center"/>
    </xf>
    <xf numFmtId="165" fontId="12" fillId="9" borderId="0" xfId="0" applyNumberFormat="1" applyFont="1" applyFill="1" applyBorder="1" applyAlignment="1">
      <alignment vertical="top" wrapText="1"/>
    </xf>
    <xf numFmtId="168" fontId="12" fillId="9" borderId="0" xfId="0" applyNumberFormat="1" applyFont="1" applyFill="1" applyBorder="1" applyAlignment="1">
      <alignment vertical="top" wrapText="1"/>
    </xf>
    <xf numFmtId="0" fontId="16" fillId="0" borderId="5" xfId="0" applyFont="1" applyBorder="1" applyAlignment="1">
      <alignment horizontal="center" wrapText="1"/>
    </xf>
    <xf numFmtId="0" fontId="16" fillId="0" borderId="6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66" fontId="0" fillId="0" borderId="1" xfId="0" applyNumberFormat="1" applyBorder="1" applyAlignment="1">
      <alignment horizontal="center"/>
    </xf>
    <xf numFmtId="166" fontId="0" fillId="0" borderId="3" xfId="0" applyNumberFormat="1" applyBorder="1" applyAlignment="1">
      <alignment horizontal="center"/>
    </xf>
    <xf numFmtId="166" fontId="0" fillId="0" borderId="4" xfId="0" applyNumberFormat="1" applyBorder="1" applyAlignment="1">
      <alignment horizontal="center"/>
    </xf>
    <xf numFmtId="0" fontId="9" fillId="0" borderId="5" xfId="0" applyFont="1" applyBorder="1" applyAlignment="1">
      <alignment horizontal="center" wrapText="1"/>
    </xf>
    <xf numFmtId="0" fontId="9" fillId="0" borderId="6" xfId="0" applyFont="1" applyBorder="1" applyAlignment="1">
      <alignment horizontal="center" wrapText="1"/>
    </xf>
    <xf numFmtId="166" fontId="0" fillId="0" borderId="5" xfId="0" applyNumberFormat="1" applyBorder="1" applyAlignment="1">
      <alignment horizontal="center"/>
    </xf>
    <xf numFmtId="166" fontId="0" fillId="0" borderId="6" xfId="0" applyNumberFormat="1" applyBorder="1" applyAlignment="1">
      <alignment horizontal="center"/>
    </xf>
    <xf numFmtId="165" fontId="17" fillId="9" borderId="0" xfId="0" applyNumberFormat="1" applyFont="1" applyFill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1054;&#1058;&#1044;&#1067;&#1061;2\&#1054;&#1058;&#1044;&#1067;&#1061;2\&#1054;&#1058;&#1044;&#1067;&#1061;\&#1069;&#1083;&#1077;&#1082;&#1090;&#1088;&#1080;&#1095;&#1077;&#1089;&#1090;&#1074;&#1086;\2020\&#1069;&#1083;&#1077;&#1082;&#1090;&#1088;&#1080;&#1095;&#1077;&#1089;&#1090;&#1074;&#1086;%2020.08.3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Квитанции"/>
      <sheetName val="Оплата"/>
      <sheetName val="Список"/>
      <sheetName val="Лист2"/>
      <sheetName val="Лист3"/>
      <sheetName val="Поповой"/>
      <sheetName val="Счетчики"/>
      <sheetName val="ДОЛГИ"/>
      <sheetName val="Пспорт счет"/>
      <sheetName val="Перерасчет"/>
      <sheetName val="запросы"/>
      <sheetName val="Тек ввод мес"/>
      <sheetName val="Динам оплаты"/>
      <sheetName val="АЛФАВИТ"/>
    </sheetNames>
    <sheetDataSet>
      <sheetData sheetId="0"/>
      <sheetData sheetId="1"/>
      <sheetData sheetId="2">
        <row r="1">
          <cell r="O1">
            <v>316038.18625000009</v>
          </cell>
          <cell r="AD1">
            <v>226187.34000000003</v>
          </cell>
        </row>
        <row r="2">
          <cell r="BG2">
            <v>-574172.7875419159</v>
          </cell>
        </row>
        <row r="4">
          <cell r="BF4">
            <v>-484321.94129191566</v>
          </cell>
        </row>
        <row r="8">
          <cell r="AD8">
            <v>0</v>
          </cell>
          <cell r="BF8">
            <v>-4227.124499999999</v>
          </cell>
        </row>
        <row r="9">
          <cell r="AD9">
            <v>1000</v>
          </cell>
          <cell r="BF9">
            <v>-883.00960000000168</v>
          </cell>
        </row>
        <row r="10">
          <cell r="AD10">
            <v>2000</v>
          </cell>
          <cell r="BF10">
            <v>-1056.4845000000018</v>
          </cell>
        </row>
        <row r="11">
          <cell r="AD11">
            <v>0</v>
          </cell>
          <cell r="BF11">
            <v>-905.64810000000057</v>
          </cell>
        </row>
        <row r="12">
          <cell r="AD12">
            <v>0</v>
          </cell>
          <cell r="BF12">
            <v>-11638.656999999997</v>
          </cell>
        </row>
        <row r="13">
          <cell r="AD13">
            <v>0</v>
          </cell>
          <cell r="BF13">
            <v>-1122.4961000000014</v>
          </cell>
        </row>
        <row r="14">
          <cell r="AD14">
            <v>1349.4</v>
          </cell>
          <cell r="BF14">
            <v>-1349.3988000000008</v>
          </cell>
        </row>
        <row r="15">
          <cell r="AD15">
            <v>0</v>
          </cell>
          <cell r="BF15">
            <v>153.49530000000289</v>
          </cell>
        </row>
        <row r="16">
          <cell r="AD16">
            <v>0</v>
          </cell>
          <cell r="BF16">
            <v>-4150.1256000000012</v>
          </cell>
        </row>
        <row r="17">
          <cell r="AD17">
            <v>0</v>
          </cell>
          <cell r="BF17">
            <v>1798.4629000000009</v>
          </cell>
        </row>
        <row r="18">
          <cell r="AD18">
            <v>0</v>
          </cell>
          <cell r="BF18">
            <v>2533.8755999999994</v>
          </cell>
        </row>
        <row r="19">
          <cell r="AD19">
            <v>0</v>
          </cell>
          <cell r="BF19">
            <v>-1149.6884</v>
          </cell>
        </row>
        <row r="20">
          <cell r="AD20">
            <v>0</v>
          </cell>
          <cell r="BF20">
            <v>5.2040999999999995</v>
          </cell>
        </row>
        <row r="21">
          <cell r="AD21">
            <v>5000</v>
          </cell>
          <cell r="BF21">
            <v>5025.1556999999957</v>
          </cell>
        </row>
        <row r="22">
          <cell r="AD22">
            <v>0</v>
          </cell>
          <cell r="BF22">
            <v>-4350.1309000000001</v>
          </cell>
        </row>
        <row r="23">
          <cell r="AD23">
            <v>0</v>
          </cell>
          <cell r="BF23">
            <v>-1353.8394000000008</v>
          </cell>
        </row>
        <row r="24">
          <cell r="AD24">
            <v>1120</v>
          </cell>
          <cell r="BF24">
            <v>-1169.431300000002</v>
          </cell>
        </row>
        <row r="25">
          <cell r="AD25">
            <v>0</v>
          </cell>
          <cell r="BF25">
            <v>-1449.4806000000008</v>
          </cell>
        </row>
        <row r="26">
          <cell r="AD26">
            <v>0</v>
          </cell>
          <cell r="BF26">
            <v>-20720.6014</v>
          </cell>
        </row>
        <row r="27">
          <cell r="AD27">
            <v>0</v>
          </cell>
          <cell r="BF27">
            <v>-22.180300000001353</v>
          </cell>
        </row>
        <row r="28">
          <cell r="AD28">
            <v>0</v>
          </cell>
          <cell r="BF28">
            <v>3587.4931999999985</v>
          </cell>
        </row>
        <row r="29">
          <cell r="AD29">
            <v>1813.46</v>
          </cell>
          <cell r="BF29">
            <v>-5665.3041999999996</v>
          </cell>
        </row>
        <row r="30">
          <cell r="AD30">
            <v>4000</v>
          </cell>
          <cell r="BF30">
            <v>-1456.3813000000014</v>
          </cell>
        </row>
        <row r="31">
          <cell r="AD31">
            <v>0</v>
          </cell>
          <cell r="BF31">
            <v>-135.01279999999997</v>
          </cell>
        </row>
        <row r="32">
          <cell r="AD32">
            <v>0</v>
          </cell>
          <cell r="BF32">
            <v>-3.3579999999999997</v>
          </cell>
        </row>
        <row r="33">
          <cell r="AD33">
            <v>0</v>
          </cell>
          <cell r="BF33">
            <v>6.7672000000002299</v>
          </cell>
        </row>
        <row r="34">
          <cell r="AD34">
            <v>0</v>
          </cell>
          <cell r="BF34">
            <v>-9610.0388999999959</v>
          </cell>
        </row>
        <row r="35">
          <cell r="AD35">
            <v>0</v>
          </cell>
          <cell r="BF35">
            <v>-10721.688500000002</v>
          </cell>
        </row>
        <row r="36">
          <cell r="AD36">
            <v>2500</v>
          </cell>
          <cell r="BF36">
            <v>-4572.1750999999986</v>
          </cell>
        </row>
        <row r="37">
          <cell r="AD37">
            <v>0</v>
          </cell>
          <cell r="BF37">
            <v>-4.3548000000000027</v>
          </cell>
        </row>
        <row r="38">
          <cell r="AD38">
            <v>0</v>
          </cell>
          <cell r="BF38">
            <v>4.7999999908370228E-3</v>
          </cell>
        </row>
        <row r="39">
          <cell r="AD39">
            <v>0</v>
          </cell>
          <cell r="BF39">
            <v>-10.387300000000934</v>
          </cell>
        </row>
        <row r="40">
          <cell r="AD40">
            <v>4409.8900000000003</v>
          </cell>
          <cell r="BF40">
            <v>-15249.7811</v>
          </cell>
        </row>
        <row r="41">
          <cell r="AD41">
            <v>0</v>
          </cell>
          <cell r="BF41">
            <v>10839.886700000005</v>
          </cell>
        </row>
        <row r="42">
          <cell r="AD42">
            <v>0</v>
          </cell>
          <cell r="BF42">
            <v>-5067.6630999999979</v>
          </cell>
        </row>
        <row r="43">
          <cell r="AD43">
            <v>3000</v>
          </cell>
          <cell r="BF43">
            <v>574.19360000000302</v>
          </cell>
        </row>
        <row r="44">
          <cell r="AD44">
            <v>0</v>
          </cell>
          <cell r="BF44">
            <v>-13.117299999999705</v>
          </cell>
        </row>
        <row r="45">
          <cell r="AD45">
            <v>950</v>
          </cell>
          <cell r="BF45">
            <v>-729.48470000000088</v>
          </cell>
        </row>
        <row r="46">
          <cell r="AD46">
            <v>2000</v>
          </cell>
          <cell r="BF46">
            <v>-328.75949999999875</v>
          </cell>
        </row>
        <row r="47">
          <cell r="AD47">
            <v>0</v>
          </cell>
          <cell r="BF47">
            <v>-2372.4851999999996</v>
          </cell>
        </row>
        <row r="48">
          <cell r="AD48">
            <v>0</v>
          </cell>
          <cell r="BF48">
            <v>3911.4187153108155</v>
          </cell>
        </row>
        <row r="49">
          <cell r="AD49">
            <v>0</v>
          </cell>
          <cell r="BF49">
            <v>-582.58610000000476</v>
          </cell>
        </row>
        <row r="50">
          <cell r="AD50">
            <v>0</v>
          </cell>
          <cell r="BF50">
            <v>-0.42230000000025658</v>
          </cell>
        </row>
        <row r="51">
          <cell r="AD51">
            <v>2500</v>
          </cell>
          <cell r="BF51">
            <v>-1445.9569999999999</v>
          </cell>
        </row>
        <row r="52">
          <cell r="AD52">
            <v>0</v>
          </cell>
          <cell r="BF52">
            <v>-851.7146000000057</v>
          </cell>
        </row>
        <row r="53">
          <cell r="AD53">
            <v>2415.87</v>
          </cell>
          <cell r="BF53">
            <v>-2415.8687999999993</v>
          </cell>
        </row>
        <row r="54">
          <cell r="AD54">
            <v>0</v>
          </cell>
          <cell r="BF54">
            <v>2197.5355</v>
          </cell>
        </row>
        <row r="55">
          <cell r="AD55">
            <v>1150</v>
          </cell>
          <cell r="BF55">
            <v>237.04529999999613</v>
          </cell>
        </row>
        <row r="56">
          <cell r="AD56">
            <v>0</v>
          </cell>
          <cell r="BF56">
            <v>-697.71170000000166</v>
          </cell>
        </row>
        <row r="57">
          <cell r="AD57">
            <v>0</v>
          </cell>
          <cell r="BF57">
            <v>0</v>
          </cell>
        </row>
        <row r="58">
          <cell r="AD58">
            <v>3911.84</v>
          </cell>
          <cell r="BF58">
            <v>-3911.8351999999977</v>
          </cell>
        </row>
        <row r="59">
          <cell r="AD59">
            <v>0</v>
          </cell>
          <cell r="BF59">
            <v>-2670.6963999999998</v>
          </cell>
        </row>
        <row r="60">
          <cell r="AD60">
            <v>0</v>
          </cell>
          <cell r="BF60">
            <v>-2071.5971</v>
          </cell>
        </row>
        <row r="61">
          <cell r="AD61">
            <v>0</v>
          </cell>
          <cell r="BF61">
            <v>-21446.6312</v>
          </cell>
        </row>
        <row r="62">
          <cell r="AD62">
            <v>3000</v>
          </cell>
          <cell r="BF62">
            <v>-2746.7371999999978</v>
          </cell>
        </row>
        <row r="63">
          <cell r="AD63">
            <v>0</v>
          </cell>
          <cell r="BF63">
            <v>-4185.2375000000047</v>
          </cell>
        </row>
        <row r="64">
          <cell r="AD64">
            <v>0</v>
          </cell>
          <cell r="BF64">
            <v>-14064.505899999998</v>
          </cell>
        </row>
        <row r="65">
          <cell r="AD65">
            <v>0</v>
          </cell>
          <cell r="BF65">
            <v>-1409.0828999999999</v>
          </cell>
        </row>
        <row r="66">
          <cell r="AD66">
            <v>0</v>
          </cell>
          <cell r="BF66">
            <v>-2416.2969999999996</v>
          </cell>
        </row>
        <row r="67">
          <cell r="AD67">
            <v>0</v>
          </cell>
          <cell r="BF67">
            <v>-27.472400000000022</v>
          </cell>
        </row>
        <row r="68">
          <cell r="AD68">
            <v>1500</v>
          </cell>
          <cell r="BF68">
            <v>-1689.9905000000003</v>
          </cell>
        </row>
        <row r="69">
          <cell r="AD69">
            <v>3350</v>
          </cell>
          <cell r="BF69">
            <v>-3345.6006000000025</v>
          </cell>
        </row>
        <row r="70">
          <cell r="AD70">
            <v>0</v>
          </cell>
          <cell r="BF70">
            <v>-5780.677499999998</v>
          </cell>
        </row>
        <row r="71">
          <cell r="AD71">
            <v>0</v>
          </cell>
          <cell r="BF71">
            <v>-5120.40085</v>
          </cell>
        </row>
        <row r="72">
          <cell r="AD72">
            <v>0</v>
          </cell>
          <cell r="BF72">
            <v>-1098.815899999996</v>
          </cell>
        </row>
        <row r="73">
          <cell r="AD73">
            <v>0</v>
          </cell>
          <cell r="BF73">
            <v>-2142.3790000000017</v>
          </cell>
        </row>
        <row r="74">
          <cell r="AD74">
            <v>0</v>
          </cell>
          <cell r="BF74">
            <v>-1435.5783000000001</v>
          </cell>
        </row>
        <row r="75">
          <cell r="AD75">
            <v>0</v>
          </cell>
          <cell r="BF75">
            <v>-1024.667199999998</v>
          </cell>
        </row>
        <row r="76">
          <cell r="AD76">
            <v>0</v>
          </cell>
          <cell r="BF76">
            <v>-2169.684400000011</v>
          </cell>
        </row>
        <row r="77">
          <cell r="AD77">
            <v>2673.07</v>
          </cell>
          <cell r="BF77">
            <v>-2673.0676000000003</v>
          </cell>
        </row>
        <row r="78">
          <cell r="AD78">
            <v>0</v>
          </cell>
          <cell r="BF78">
            <v>-2999.3860000000004</v>
          </cell>
        </row>
        <row r="79">
          <cell r="AD79">
            <v>7000</v>
          </cell>
          <cell r="BF79">
            <v>31489.612099999995</v>
          </cell>
        </row>
        <row r="80">
          <cell r="AD80">
            <v>3000</v>
          </cell>
          <cell r="BF80">
            <v>-38322.038100000005</v>
          </cell>
        </row>
        <row r="81">
          <cell r="AD81">
            <v>0</v>
          </cell>
          <cell r="BF81">
            <v>-3629.1346999999942</v>
          </cell>
        </row>
        <row r="82">
          <cell r="AD82">
            <v>0</v>
          </cell>
          <cell r="BF82">
            <v>-2935.0092000000072</v>
          </cell>
        </row>
        <row r="83">
          <cell r="AD83">
            <v>0</v>
          </cell>
          <cell r="BF83">
            <v>5873.0611000000008</v>
          </cell>
        </row>
        <row r="84">
          <cell r="AD84">
            <v>8000</v>
          </cell>
          <cell r="BF84">
            <v>2245.4560999999962</v>
          </cell>
        </row>
        <row r="85">
          <cell r="AD85">
            <v>1000</v>
          </cell>
          <cell r="BF85">
            <v>45.923200000000179</v>
          </cell>
        </row>
        <row r="86">
          <cell r="AD86">
            <v>0</v>
          </cell>
          <cell r="BF86">
            <v>2371.8626999999969</v>
          </cell>
        </row>
        <row r="87">
          <cell r="AD87">
            <v>0</v>
          </cell>
          <cell r="BF87">
            <v>-1523.8156000000008</v>
          </cell>
        </row>
        <row r="88">
          <cell r="AD88">
            <v>0</v>
          </cell>
          <cell r="BF88">
            <v>-1225.9278000000027</v>
          </cell>
        </row>
        <row r="89">
          <cell r="AD89">
            <v>0</v>
          </cell>
          <cell r="BF89">
            <v>497.79340000000229</v>
          </cell>
        </row>
        <row r="90">
          <cell r="AD90">
            <v>3303.01</v>
          </cell>
          <cell r="BF90">
            <v>-9548.5044000000089</v>
          </cell>
        </row>
        <row r="91">
          <cell r="AD91">
            <v>0</v>
          </cell>
          <cell r="BF91">
            <v>-1947.3534999999999</v>
          </cell>
        </row>
        <row r="92">
          <cell r="AD92">
            <v>4000</v>
          </cell>
          <cell r="BF92">
            <v>1.7161099999866565</v>
          </cell>
        </row>
        <row r="93">
          <cell r="AD93">
            <v>0</v>
          </cell>
          <cell r="BF93">
            <v>-1243.087300000002</v>
          </cell>
        </row>
        <row r="94">
          <cell r="AD94">
            <v>0</v>
          </cell>
          <cell r="BF94">
            <v>409.34950000000208</v>
          </cell>
        </row>
        <row r="95">
          <cell r="AD95">
            <v>0</v>
          </cell>
          <cell r="BF95">
            <v>-4076.2752999999975</v>
          </cell>
        </row>
        <row r="96">
          <cell r="AD96">
            <v>0</v>
          </cell>
          <cell r="BF96">
            <v>-2574.2132000000015</v>
          </cell>
        </row>
        <row r="97">
          <cell r="AD97">
            <v>0</v>
          </cell>
          <cell r="BF97">
            <v>-2541.2527999999993</v>
          </cell>
        </row>
        <row r="98">
          <cell r="AD98">
            <v>0</v>
          </cell>
          <cell r="BF98">
            <v>9265.7910000000029</v>
          </cell>
        </row>
        <row r="99">
          <cell r="AD99">
            <v>5747</v>
          </cell>
          <cell r="BF99">
            <v>-15012.970699999998</v>
          </cell>
        </row>
        <row r="100">
          <cell r="AD100">
            <v>0</v>
          </cell>
          <cell r="BF100">
            <v>-1361.7679000000001</v>
          </cell>
        </row>
        <row r="101">
          <cell r="AD101">
            <v>0</v>
          </cell>
          <cell r="BF101">
            <v>-20.493699999999922</v>
          </cell>
        </row>
        <row r="102">
          <cell r="AD102">
            <v>0</v>
          </cell>
          <cell r="BF102">
            <v>-6159.1862000000001</v>
          </cell>
        </row>
        <row r="103">
          <cell r="AD103">
            <v>3600</v>
          </cell>
          <cell r="BF103">
            <v>-3573.9071000000067</v>
          </cell>
        </row>
        <row r="104">
          <cell r="AD104">
            <v>4410</v>
          </cell>
          <cell r="BF104">
            <v>-4401.157499999983</v>
          </cell>
        </row>
        <row r="105">
          <cell r="AD105">
            <v>0</v>
          </cell>
          <cell r="BF105">
            <v>-151.26530000000082</v>
          </cell>
        </row>
        <row r="106">
          <cell r="AD106">
            <v>0</v>
          </cell>
          <cell r="BF106">
            <v>-4326.2093000000023</v>
          </cell>
        </row>
        <row r="107">
          <cell r="AD107">
            <v>0</v>
          </cell>
          <cell r="BF107">
            <v>16011.8112</v>
          </cell>
        </row>
        <row r="108">
          <cell r="AD108">
            <v>2121.61</v>
          </cell>
          <cell r="BF108">
            <v>-2121.6149000000023</v>
          </cell>
        </row>
        <row r="109">
          <cell r="AD109">
            <v>13483.86</v>
          </cell>
          <cell r="BF109">
            <v>-13756.457299999995</v>
          </cell>
        </row>
        <row r="110">
          <cell r="AD110">
            <v>44.53</v>
          </cell>
          <cell r="BF110">
            <v>272.59679999997684</v>
          </cell>
        </row>
        <row r="111">
          <cell r="AD111">
            <v>1040</v>
          </cell>
          <cell r="BF111">
            <v>-583.65900000000011</v>
          </cell>
        </row>
        <row r="112">
          <cell r="AD112">
            <v>0</v>
          </cell>
          <cell r="BF112">
            <v>-3707.3668999999986</v>
          </cell>
        </row>
        <row r="113">
          <cell r="AD113">
            <v>0</v>
          </cell>
          <cell r="BF113">
            <v>-1001.5832999999989</v>
          </cell>
        </row>
        <row r="114">
          <cell r="AD114">
            <v>0</v>
          </cell>
          <cell r="BF114">
            <v>-198.49585101580024</v>
          </cell>
        </row>
        <row r="115">
          <cell r="AD115">
            <v>0</v>
          </cell>
          <cell r="BF115">
            <v>-2590.2387999999992</v>
          </cell>
        </row>
        <row r="116">
          <cell r="AD116">
            <v>5000</v>
          </cell>
          <cell r="BF116">
            <v>-645.59470000000465</v>
          </cell>
        </row>
        <row r="117">
          <cell r="AD117">
            <v>0</v>
          </cell>
          <cell r="BF117">
            <v>-0.50030000000000185</v>
          </cell>
        </row>
        <row r="118">
          <cell r="AD118">
            <v>965.1</v>
          </cell>
          <cell r="BF118">
            <v>-965.09629999999936</v>
          </cell>
        </row>
        <row r="119">
          <cell r="AD119">
            <v>1530</v>
          </cell>
          <cell r="BF119">
            <v>9.3739999991157674E-2</v>
          </cell>
        </row>
        <row r="120">
          <cell r="AD120">
            <v>0</v>
          </cell>
          <cell r="BF120">
            <v>-3.1957999999999878</v>
          </cell>
        </row>
        <row r="121">
          <cell r="AD121">
            <v>0</v>
          </cell>
          <cell r="BF121">
            <v>1651.4506999999949</v>
          </cell>
        </row>
        <row r="122">
          <cell r="AD122">
            <v>0</v>
          </cell>
          <cell r="BF122">
            <v>-2912.1092000000008</v>
          </cell>
        </row>
        <row r="123">
          <cell r="AD123">
            <v>0</v>
          </cell>
          <cell r="BF123">
            <v>-1664.4046999999987</v>
          </cell>
        </row>
        <row r="124">
          <cell r="AD124">
            <v>0</v>
          </cell>
          <cell r="BF124">
            <v>74.374999999999801</v>
          </cell>
        </row>
        <row r="125">
          <cell r="AD125">
            <v>5200</v>
          </cell>
          <cell r="BF125">
            <v>-5153.1999779685866</v>
          </cell>
        </row>
        <row r="126">
          <cell r="AD126">
            <v>1700</v>
          </cell>
          <cell r="BF126">
            <v>-1600.4128999999957</v>
          </cell>
        </row>
        <row r="127">
          <cell r="AD127">
            <v>0</v>
          </cell>
          <cell r="BF127">
            <v>-372.68580000000054</v>
          </cell>
        </row>
        <row r="128">
          <cell r="AD128">
            <v>0</v>
          </cell>
          <cell r="BF128">
            <v>1035.2918000000034</v>
          </cell>
        </row>
        <row r="129">
          <cell r="AD129">
            <v>0</v>
          </cell>
          <cell r="BF129">
            <v>402.83109999999988</v>
          </cell>
        </row>
        <row r="130">
          <cell r="AD130">
            <v>0</v>
          </cell>
          <cell r="BF130">
            <v>-1292.0401000000029</v>
          </cell>
        </row>
        <row r="131">
          <cell r="AD131">
            <v>0</v>
          </cell>
          <cell r="BF131">
            <v>-2846.6179999999995</v>
          </cell>
        </row>
        <row r="132">
          <cell r="AD132">
            <v>0</v>
          </cell>
          <cell r="BF132">
            <v>436.92690000000584</v>
          </cell>
        </row>
        <row r="133">
          <cell r="AD133">
            <v>0</v>
          </cell>
          <cell r="BF133">
            <v>167.78689999999972</v>
          </cell>
        </row>
        <row r="134">
          <cell r="AD134">
            <v>0</v>
          </cell>
          <cell r="BF134">
            <v>-24810.1181</v>
          </cell>
        </row>
        <row r="135">
          <cell r="AD135">
            <v>5000</v>
          </cell>
          <cell r="BF135">
            <v>-11684.3128</v>
          </cell>
        </row>
        <row r="136">
          <cell r="AD136">
            <v>0</v>
          </cell>
          <cell r="BF136">
            <v>-1777.8003999999983</v>
          </cell>
        </row>
        <row r="137">
          <cell r="AD137">
            <v>0</v>
          </cell>
          <cell r="BF137">
            <v>0</v>
          </cell>
        </row>
        <row r="138">
          <cell r="AD138">
            <v>2800</v>
          </cell>
          <cell r="BF138">
            <v>-3031.6977999999981</v>
          </cell>
        </row>
        <row r="139">
          <cell r="AD139">
            <v>0</v>
          </cell>
          <cell r="BF139">
            <v>0</v>
          </cell>
        </row>
        <row r="140">
          <cell r="AD140">
            <v>0</v>
          </cell>
          <cell r="BF140">
            <v>-12841.064099999998</v>
          </cell>
        </row>
        <row r="141">
          <cell r="AD141">
            <v>0</v>
          </cell>
          <cell r="BF141">
            <v>-3127.6430000000005</v>
          </cell>
        </row>
        <row r="142">
          <cell r="AD142">
            <v>0</v>
          </cell>
          <cell r="BF142">
            <v>-1012.4797999999993</v>
          </cell>
        </row>
        <row r="143">
          <cell r="AD143">
            <v>0</v>
          </cell>
          <cell r="BF143">
            <v>-2855.6984999999986</v>
          </cell>
        </row>
        <row r="144">
          <cell r="AD144">
            <v>0</v>
          </cell>
          <cell r="BF144">
            <v>498.18489999999997</v>
          </cell>
        </row>
        <row r="145">
          <cell r="AD145">
            <v>0</v>
          </cell>
          <cell r="BF145">
            <v>2658.7206000000006</v>
          </cell>
        </row>
        <row r="146">
          <cell r="AD146">
            <v>0</v>
          </cell>
          <cell r="BF146">
            <v>9442.4501000000018</v>
          </cell>
        </row>
        <row r="147">
          <cell r="AD147">
            <v>0</v>
          </cell>
          <cell r="BF147">
            <v>-12042.319800000005</v>
          </cell>
        </row>
        <row r="148">
          <cell r="AD148">
            <v>0</v>
          </cell>
          <cell r="BF148">
            <v>935.55610000000001</v>
          </cell>
        </row>
        <row r="149">
          <cell r="AD149">
            <v>0</v>
          </cell>
          <cell r="BF149">
            <v>711.49490875777678</v>
          </cell>
        </row>
        <row r="150">
          <cell r="AD150">
            <v>6000</v>
          </cell>
          <cell r="BF150">
            <v>-4210.1085200000125</v>
          </cell>
        </row>
        <row r="151">
          <cell r="AD151">
            <v>0</v>
          </cell>
          <cell r="BF151">
            <v>-1387.3706999999995</v>
          </cell>
        </row>
        <row r="152">
          <cell r="AD152">
            <v>4100</v>
          </cell>
          <cell r="BF152">
            <v>-4093.1103000000203</v>
          </cell>
        </row>
        <row r="153">
          <cell r="AD153">
            <v>1500</v>
          </cell>
          <cell r="BF153">
            <v>-1474.6958000000022</v>
          </cell>
        </row>
        <row r="154">
          <cell r="AD154">
            <v>0</v>
          </cell>
          <cell r="BF154">
            <v>24.678699999999594</v>
          </cell>
        </row>
        <row r="155">
          <cell r="AD155">
            <v>0</v>
          </cell>
          <cell r="BF155">
            <v>287.90870000000024</v>
          </cell>
        </row>
        <row r="156">
          <cell r="AD156">
            <v>2000</v>
          </cell>
          <cell r="BF156">
            <v>-1913.4383999999995</v>
          </cell>
        </row>
        <row r="157">
          <cell r="AD157">
            <v>0</v>
          </cell>
          <cell r="BF157">
            <v>-4701.9708000000001</v>
          </cell>
        </row>
        <row r="158">
          <cell r="AD158">
            <v>0</v>
          </cell>
          <cell r="BF158">
            <v>-5185.3019999999988</v>
          </cell>
        </row>
        <row r="159">
          <cell r="AD159">
            <v>0</v>
          </cell>
          <cell r="BF159">
            <v>2419.5223999999971</v>
          </cell>
        </row>
        <row r="160">
          <cell r="AD160">
            <v>0</v>
          </cell>
          <cell r="BF160">
            <v>-4727.6923000000024</v>
          </cell>
        </row>
        <row r="161">
          <cell r="AD161">
            <v>0</v>
          </cell>
          <cell r="BF161">
            <v>-1378.4969000000001</v>
          </cell>
        </row>
        <row r="162">
          <cell r="AD162">
            <v>0</v>
          </cell>
          <cell r="BF162">
            <v>-24237.191799999993</v>
          </cell>
        </row>
        <row r="163">
          <cell r="AD163">
            <v>0</v>
          </cell>
          <cell r="BF163">
            <v>6458.3760999999986</v>
          </cell>
        </row>
        <row r="164">
          <cell r="AD164">
            <v>0</v>
          </cell>
          <cell r="BF164">
            <v>1394.6560999999999</v>
          </cell>
        </row>
        <row r="165">
          <cell r="AD165">
            <v>0</v>
          </cell>
          <cell r="BF165">
            <v>-56.486400000000017</v>
          </cell>
        </row>
        <row r="166">
          <cell r="AD166">
            <v>0</v>
          </cell>
          <cell r="BF166">
            <v>-2.7792000000002246</v>
          </cell>
        </row>
        <row r="167">
          <cell r="AD167">
            <v>2685.9</v>
          </cell>
          <cell r="BF167">
            <v>-2685.0023000000019</v>
          </cell>
        </row>
        <row r="168">
          <cell r="AD168">
            <v>1857</v>
          </cell>
          <cell r="BF168">
            <v>-5859.0844000000106</v>
          </cell>
        </row>
        <row r="169">
          <cell r="AD169">
            <v>0</v>
          </cell>
          <cell r="BF169">
            <v>4002.941499999999</v>
          </cell>
        </row>
        <row r="170">
          <cell r="AD170">
            <v>4800</v>
          </cell>
          <cell r="BF170">
            <v>57181.890300000006</v>
          </cell>
        </row>
        <row r="171">
          <cell r="BF171">
            <v>-61460.151499999993</v>
          </cell>
        </row>
        <row r="172">
          <cell r="AD172">
            <v>0</v>
          </cell>
          <cell r="BF172">
            <v>-3055.5178000000005</v>
          </cell>
        </row>
        <row r="173">
          <cell r="AD173">
            <v>581.94000000000005</v>
          </cell>
          <cell r="BF173">
            <v>-581.9377000000004</v>
          </cell>
        </row>
        <row r="174">
          <cell r="AD174">
            <v>1856.64</v>
          </cell>
          <cell r="BF174">
            <v>-1856.6390000000229</v>
          </cell>
        </row>
        <row r="175">
          <cell r="AD175">
            <v>0</v>
          </cell>
          <cell r="BF175">
            <v>0.66759999999885622</v>
          </cell>
        </row>
        <row r="176">
          <cell r="AD176">
            <v>0</v>
          </cell>
          <cell r="BF176">
            <v>539.2654999999985</v>
          </cell>
        </row>
        <row r="177">
          <cell r="AD177">
            <v>0</v>
          </cell>
          <cell r="BF177">
            <v>869.5143999999998</v>
          </cell>
        </row>
        <row r="178">
          <cell r="AD178">
            <v>0</v>
          </cell>
          <cell r="BF178">
            <v>-1.2774999999997385</v>
          </cell>
        </row>
        <row r="179">
          <cell r="AD179">
            <v>2000</v>
          </cell>
          <cell r="BF179">
            <v>741.13119999999958</v>
          </cell>
        </row>
        <row r="180">
          <cell r="AD180">
            <v>10000</v>
          </cell>
          <cell r="BF180">
            <v>-3594.6785999999984</v>
          </cell>
        </row>
        <row r="181">
          <cell r="AD181">
            <v>1000</v>
          </cell>
          <cell r="BF181">
            <v>-858.21780000000035</v>
          </cell>
        </row>
        <row r="182">
          <cell r="AD182">
            <v>0</v>
          </cell>
          <cell r="BF182">
            <v>-5715.3049999999994</v>
          </cell>
        </row>
        <row r="183">
          <cell r="AD183">
            <v>0</v>
          </cell>
          <cell r="BF183">
            <v>172.80980000000272</v>
          </cell>
        </row>
        <row r="184">
          <cell r="AD184">
            <v>0</v>
          </cell>
          <cell r="BF184">
            <v>-8.9999999999879066E-4</v>
          </cell>
        </row>
        <row r="185">
          <cell r="AD185">
            <v>0</v>
          </cell>
          <cell r="BF185">
            <v>3571.0453000000002</v>
          </cell>
        </row>
        <row r="186">
          <cell r="AD186">
            <v>0</v>
          </cell>
          <cell r="BF186">
            <v>-4019.3861000000015</v>
          </cell>
        </row>
        <row r="187">
          <cell r="AD187">
            <v>0</v>
          </cell>
          <cell r="BF187">
            <v>-639.31140000000005</v>
          </cell>
        </row>
        <row r="188">
          <cell r="AD188">
            <v>0</v>
          </cell>
          <cell r="BF188">
            <v>0</v>
          </cell>
        </row>
        <row r="189">
          <cell r="AD189">
            <v>3000</v>
          </cell>
          <cell r="BF189">
            <v>-6684.3294999999998</v>
          </cell>
        </row>
        <row r="190">
          <cell r="AD190">
            <v>0</v>
          </cell>
          <cell r="BF190">
            <v>-453.1860999999999</v>
          </cell>
        </row>
        <row r="191">
          <cell r="AD191">
            <v>0</v>
          </cell>
          <cell r="BF191">
            <v>-0.27619999999974709</v>
          </cell>
        </row>
        <row r="192">
          <cell r="AD192">
            <v>0</v>
          </cell>
          <cell r="BF192">
            <v>-432.98379999999815</v>
          </cell>
        </row>
        <row r="193">
          <cell r="AD193">
            <v>0</v>
          </cell>
          <cell r="BF193">
            <v>-50.602800000002127</v>
          </cell>
        </row>
        <row r="194">
          <cell r="AD194">
            <v>0</v>
          </cell>
          <cell r="BF194">
            <v>-7049.3480999999992</v>
          </cell>
        </row>
        <row r="195">
          <cell r="AD195">
            <v>0</v>
          </cell>
          <cell r="BF195">
            <v>2273.5910999999992</v>
          </cell>
        </row>
        <row r="196">
          <cell r="AD196">
            <v>0</v>
          </cell>
          <cell r="BF196">
            <v>-4115.5810999999994</v>
          </cell>
        </row>
        <row r="197">
          <cell r="AD197">
            <v>0</v>
          </cell>
          <cell r="BF197">
            <v>26.32629999999569</v>
          </cell>
        </row>
        <row r="198">
          <cell r="AD198">
            <v>0</v>
          </cell>
          <cell r="BF198">
            <v>4465.2060999999994</v>
          </cell>
        </row>
        <row r="199">
          <cell r="AD199">
            <v>0</v>
          </cell>
          <cell r="BF199">
            <v>-1323.1314000000043</v>
          </cell>
        </row>
        <row r="200">
          <cell r="AD200">
            <v>3900</v>
          </cell>
          <cell r="BF200">
            <v>-3806.0988999999954</v>
          </cell>
        </row>
        <row r="201">
          <cell r="AD201">
            <v>1000</v>
          </cell>
          <cell r="BF201">
            <v>523.62700000000132</v>
          </cell>
        </row>
        <row r="202">
          <cell r="AD202">
            <v>0</v>
          </cell>
          <cell r="BF202">
            <v>-4229.3722000000043</v>
          </cell>
        </row>
        <row r="203">
          <cell r="AD203">
            <v>2000</v>
          </cell>
          <cell r="BF203">
            <v>29.90609999999765</v>
          </cell>
        </row>
        <row r="204">
          <cell r="AD204">
            <v>5000</v>
          </cell>
          <cell r="BF204">
            <v>-2040.4195000000004</v>
          </cell>
        </row>
        <row r="205">
          <cell r="AD205">
            <v>0</v>
          </cell>
          <cell r="BF205">
            <v>20164.201100000002</v>
          </cell>
        </row>
        <row r="206">
          <cell r="AD206">
            <v>1500</v>
          </cell>
          <cell r="BF206">
            <v>-21666.1947</v>
          </cell>
        </row>
        <row r="207">
          <cell r="AD207">
            <v>0</v>
          </cell>
          <cell r="BF207">
            <v>-2099.1604000000007</v>
          </cell>
        </row>
        <row r="208">
          <cell r="AD208">
            <v>0</v>
          </cell>
          <cell r="BF208">
            <v>259.66779999999903</v>
          </cell>
        </row>
        <row r="209">
          <cell r="AD209">
            <v>700</v>
          </cell>
          <cell r="BF209">
            <v>-687.56730000000107</v>
          </cell>
        </row>
        <row r="210">
          <cell r="AD210">
            <v>1000</v>
          </cell>
          <cell r="BF210">
            <v>-814.08539999999516</v>
          </cell>
        </row>
        <row r="211">
          <cell r="AD211">
            <v>5000</v>
          </cell>
          <cell r="BF211">
            <v>1502.0472999999997</v>
          </cell>
        </row>
        <row r="212">
          <cell r="AD212">
            <v>0</v>
          </cell>
          <cell r="BF212">
            <v>97.697499999996595</v>
          </cell>
        </row>
        <row r="213">
          <cell r="AD213">
            <v>0</v>
          </cell>
          <cell r="BF213">
            <v>-1174.0000000000014</v>
          </cell>
        </row>
        <row r="214">
          <cell r="AD214">
            <v>3250</v>
          </cell>
          <cell r="BF214">
            <v>-3060.4811999999974</v>
          </cell>
        </row>
        <row r="215">
          <cell r="AD215">
            <v>0</v>
          </cell>
          <cell r="BF215">
            <v>-4270.1868999999988</v>
          </cell>
        </row>
        <row r="216">
          <cell r="AD216">
            <v>1242</v>
          </cell>
          <cell r="BF216">
            <v>-1243.5091000000007</v>
          </cell>
        </row>
        <row r="217">
          <cell r="AD217">
            <v>0</v>
          </cell>
          <cell r="BF217">
            <v>746.75389999999857</v>
          </cell>
        </row>
        <row r="218">
          <cell r="AD218">
            <v>0</v>
          </cell>
          <cell r="BF218">
            <v>-2809.2817999999988</v>
          </cell>
        </row>
        <row r="219">
          <cell r="AD219">
            <v>0</v>
          </cell>
          <cell r="BF219">
            <v>-2976.3376000000003</v>
          </cell>
        </row>
        <row r="220">
          <cell r="AD220">
            <v>0</v>
          </cell>
          <cell r="BF220">
            <v>-5656.8735999999963</v>
          </cell>
        </row>
        <row r="221">
          <cell r="AD221">
            <v>0</v>
          </cell>
          <cell r="BF221">
            <v>-2312.8184999999985</v>
          </cell>
        </row>
        <row r="222">
          <cell r="AD222">
            <v>0</v>
          </cell>
          <cell r="BF222">
            <v>-1316.6567999999997</v>
          </cell>
        </row>
        <row r="223">
          <cell r="AD223">
            <v>0</v>
          </cell>
          <cell r="BF223">
            <v>1844.7799999999997</v>
          </cell>
        </row>
        <row r="224">
          <cell r="AD224">
            <v>0</v>
          </cell>
          <cell r="BF224">
            <v>1000.3080999999999</v>
          </cell>
        </row>
        <row r="225">
          <cell r="AD225">
            <v>0</v>
          </cell>
          <cell r="BF225">
            <v>-381.1953999999987</v>
          </cell>
        </row>
        <row r="226">
          <cell r="AD226">
            <v>0</v>
          </cell>
          <cell r="BF226">
            <v>81.993400000000022</v>
          </cell>
        </row>
        <row r="227">
          <cell r="AD227">
            <v>0</v>
          </cell>
          <cell r="BF227">
            <v>-3685.4854000000014</v>
          </cell>
        </row>
        <row r="228">
          <cell r="AD228">
            <v>0</v>
          </cell>
          <cell r="BF228">
            <v>-1536.5126000000009</v>
          </cell>
        </row>
        <row r="229">
          <cell r="AD229">
            <v>0</v>
          </cell>
          <cell r="BF229">
            <v>-3535.4784000000045</v>
          </cell>
        </row>
        <row r="230">
          <cell r="AD230">
            <v>0</v>
          </cell>
          <cell r="BF230">
            <v>8107.9926999999989</v>
          </cell>
        </row>
        <row r="231">
          <cell r="AD231">
            <v>7000</v>
          </cell>
          <cell r="BF231">
            <v>-6682.7173999999986</v>
          </cell>
        </row>
        <row r="232">
          <cell r="AD232">
            <v>3000</v>
          </cell>
          <cell r="BF232">
            <v>-1574.0749000000051</v>
          </cell>
        </row>
        <row r="233">
          <cell r="AD233">
            <v>550</v>
          </cell>
          <cell r="BF233">
            <v>-530.40689999999995</v>
          </cell>
        </row>
        <row r="234">
          <cell r="AD234">
            <v>0</v>
          </cell>
          <cell r="BF234">
            <v>3697.3656999999998</v>
          </cell>
        </row>
        <row r="235">
          <cell r="AD235">
            <v>0</v>
          </cell>
          <cell r="BF235">
            <v>6002.7340999999979</v>
          </cell>
        </row>
        <row r="236">
          <cell r="AD236">
            <v>0</v>
          </cell>
          <cell r="BF236">
            <v>-388.12190000000783</v>
          </cell>
        </row>
        <row r="237">
          <cell r="AD237">
            <v>5000</v>
          </cell>
          <cell r="BF237">
            <v>-1186.4736999999895</v>
          </cell>
        </row>
        <row r="238">
          <cell r="AD238">
            <v>0</v>
          </cell>
          <cell r="BF238">
            <v>2699.101900000001</v>
          </cell>
        </row>
        <row r="239">
          <cell r="AD239">
            <v>1113.22</v>
          </cell>
          <cell r="BF239">
            <v>-1113.2187999999985</v>
          </cell>
        </row>
        <row r="240">
          <cell r="AD240">
            <v>0</v>
          </cell>
          <cell r="BF240">
            <v>1453.1619999999994</v>
          </cell>
        </row>
        <row r="241">
          <cell r="AD241">
            <v>2200</v>
          </cell>
          <cell r="BF241">
            <v>-2109.368257000001</v>
          </cell>
        </row>
        <row r="242">
          <cell r="AD242">
            <v>0</v>
          </cell>
          <cell r="BF242">
            <v>1150.5122999999994</v>
          </cell>
        </row>
        <row r="243">
          <cell r="AD243">
            <v>5000</v>
          </cell>
          <cell r="BF243">
            <v>-1497.2958999999969</v>
          </cell>
        </row>
        <row r="244">
          <cell r="AD244">
            <v>0</v>
          </cell>
          <cell r="BF244">
            <v>-13206.149699999996</v>
          </cell>
        </row>
        <row r="245">
          <cell r="AD245">
            <v>0</v>
          </cell>
          <cell r="BF245">
            <v>2724.6240000000007</v>
          </cell>
        </row>
        <row r="246">
          <cell r="AD246">
            <v>0</v>
          </cell>
          <cell r="BF246">
            <v>3306.4287999999979</v>
          </cell>
        </row>
        <row r="247">
          <cell r="AD247">
            <v>0</v>
          </cell>
          <cell r="BF247">
            <v>187.81750000000011</v>
          </cell>
        </row>
        <row r="248">
          <cell r="AD248">
            <v>0</v>
          </cell>
          <cell r="BF248">
            <v>-1061.9101999999966</v>
          </cell>
        </row>
        <row r="249">
          <cell r="AD249">
            <v>0</v>
          </cell>
          <cell r="BF249">
            <v>-687.06240000000025</v>
          </cell>
        </row>
        <row r="250">
          <cell r="AD250">
            <v>0</v>
          </cell>
          <cell r="BF250">
            <v>4566.3369000000039</v>
          </cell>
        </row>
        <row r="251">
          <cell r="AD251">
            <v>0</v>
          </cell>
          <cell r="BF251">
            <v>140.04350000000008</v>
          </cell>
        </row>
        <row r="252">
          <cell r="AD252">
            <v>0</v>
          </cell>
          <cell r="BF252">
            <v>-35.116100000000031</v>
          </cell>
        </row>
        <row r="253">
          <cell r="AD253">
            <v>0</v>
          </cell>
          <cell r="BF253">
            <v>-4690.4573999999984</v>
          </cell>
        </row>
        <row r="254">
          <cell r="AD254">
            <v>0</v>
          </cell>
          <cell r="BF254">
            <v>2117.4814899999965</v>
          </cell>
        </row>
        <row r="255">
          <cell r="AD255">
            <v>0</v>
          </cell>
          <cell r="BF255">
            <v>-578.72880000000089</v>
          </cell>
        </row>
        <row r="256">
          <cell r="AD256">
            <v>0</v>
          </cell>
          <cell r="BF256">
            <v>-38707.0527</v>
          </cell>
        </row>
        <row r="257">
          <cell r="AD257">
            <v>0</v>
          </cell>
          <cell r="BF257">
            <v>6.3834000000003925</v>
          </cell>
        </row>
        <row r="258">
          <cell r="AD258">
            <v>0</v>
          </cell>
          <cell r="BF258">
            <v>12.434100000002047</v>
          </cell>
        </row>
        <row r="259">
          <cell r="AD259">
            <v>0</v>
          </cell>
          <cell r="BF259">
            <v>-431.39529999999922</v>
          </cell>
        </row>
        <row r="260">
          <cell r="AD260">
            <v>900</v>
          </cell>
          <cell r="BF260">
            <v>-882.63069999999993</v>
          </cell>
        </row>
        <row r="261">
          <cell r="AD261">
            <v>0</v>
          </cell>
          <cell r="BF261">
            <v>167.16559999999612</v>
          </cell>
        </row>
        <row r="262">
          <cell r="AD262">
            <v>0</v>
          </cell>
          <cell r="BF262">
            <v>-4154.3884000000035</v>
          </cell>
        </row>
        <row r="263">
          <cell r="AD263">
            <v>0</v>
          </cell>
          <cell r="BF263">
            <v>-6236.7063999999973</v>
          </cell>
        </row>
        <row r="264">
          <cell r="AD264">
            <v>0</v>
          </cell>
          <cell r="BF264">
            <v>286.2091000000006</v>
          </cell>
        </row>
        <row r="265">
          <cell r="AD265">
            <v>0</v>
          </cell>
          <cell r="BF265">
            <v>308.32509999999968</v>
          </cell>
        </row>
        <row r="266">
          <cell r="AD266">
            <v>0</v>
          </cell>
          <cell r="BF266">
            <v>1276.2302999999995</v>
          </cell>
        </row>
        <row r="267">
          <cell r="AD267">
            <v>0</v>
          </cell>
          <cell r="BF267">
            <v>-1683.6741000000015</v>
          </cell>
        </row>
        <row r="268">
          <cell r="AD268">
            <v>0</v>
          </cell>
          <cell r="BF268">
            <v>-2718.0392999999985</v>
          </cell>
        </row>
        <row r="269">
          <cell r="AD269">
            <v>6000</v>
          </cell>
          <cell r="BF269">
            <v>-5670.0128000000032</v>
          </cell>
        </row>
        <row r="270">
          <cell r="AD270">
            <v>0</v>
          </cell>
          <cell r="BF270">
            <v>-2822.0469999999978</v>
          </cell>
        </row>
        <row r="271">
          <cell r="AD271">
            <v>862</v>
          </cell>
          <cell r="BF271">
            <v>-861.32389999999964</v>
          </cell>
        </row>
        <row r="272">
          <cell r="AD272">
            <v>0</v>
          </cell>
          <cell r="BF272">
            <v>4043.4989999999998</v>
          </cell>
        </row>
        <row r="273">
          <cell r="AD273">
            <v>0</v>
          </cell>
          <cell r="BF273">
            <v>-927.42869999999971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42"/>
  <sheetViews>
    <sheetView tabSelected="1" workbookViewId="0">
      <pane ySplit="9" topLeftCell="A10" activePane="bottomLeft" state="frozen"/>
      <selection activeCell="E6" sqref="E6"/>
      <selection pane="bottomLeft" activeCell="K276" sqref="K276:L276"/>
    </sheetView>
  </sheetViews>
  <sheetFormatPr defaultColWidth="13.28515625" defaultRowHeight="15"/>
  <cols>
    <col min="1" max="1" width="14.85546875" style="32" customWidth="1"/>
    <col min="5" max="5" width="15" customWidth="1"/>
    <col min="16" max="16" width="13.28515625" hidden="1" customWidth="1"/>
    <col min="17" max="17" width="16.42578125" customWidth="1"/>
    <col min="18" max="18" width="12.140625" customWidth="1"/>
  </cols>
  <sheetData>
    <row r="1" spans="1:20" ht="36" hidden="1" customHeight="1">
      <c r="A1" s="1"/>
      <c r="J1" s="45">
        <f>SUM(J10:J275)</f>
        <v>57498.216000000029</v>
      </c>
      <c r="K1" s="45">
        <f>SUM(K10:K275)</f>
        <v>-484321.94129191566</v>
      </c>
      <c r="L1" s="45">
        <f>SUM(L10:L275)</f>
        <v>226187.34000000003</v>
      </c>
      <c r="M1" s="45">
        <f>SUM(M10:M288)</f>
        <v>277108.17540999985</v>
      </c>
      <c r="N1" s="45">
        <f>SUM(N10:N288)</f>
        <v>38930.010840000003</v>
      </c>
      <c r="O1" s="45">
        <f>SUM(O10:O275)</f>
        <v>316038.18625000009</v>
      </c>
      <c r="P1" s="45">
        <f t="shared" ref="P1" si="0">SUM(P10:P275)</f>
        <v>0</v>
      </c>
      <c r="Q1" s="45">
        <f>SUM(Q10:Q275)</f>
        <v>-574172.7875419159</v>
      </c>
      <c r="R1" s="2"/>
    </row>
    <row r="2" spans="1:20" ht="15" hidden="1" customHeight="1" thickBot="1">
      <c r="A2" s="3"/>
      <c r="K2" s="2">
        <f>[1]Оплата!$BF$4</f>
        <v>-484321.94129191566</v>
      </c>
      <c r="L2" s="2">
        <f>[1]Оплата!$AD$1</f>
        <v>226187.34000000003</v>
      </c>
      <c r="O2" s="2">
        <f>[1]Оплата!$O$1</f>
        <v>316038.18625000009</v>
      </c>
      <c r="Q2" s="2">
        <f>[1]Оплата!$BG$2</f>
        <v>-574172.7875419159</v>
      </c>
    </row>
    <row r="3" spans="1:20" ht="52.5" hidden="1" customHeight="1" thickBot="1">
      <c r="A3" s="4"/>
      <c r="B3" s="5"/>
      <c r="E3" s="5"/>
      <c r="K3" s="7"/>
      <c r="L3" s="7" t="s">
        <v>0</v>
      </c>
      <c r="Q3" s="6" t="s">
        <v>1</v>
      </c>
    </row>
    <row r="4" spans="1:20" ht="18" hidden="1" customHeight="1">
      <c r="A4" s="4"/>
      <c r="B4" s="5"/>
      <c r="E4" s="5"/>
      <c r="K4" s="37"/>
      <c r="L4" s="37"/>
      <c r="Q4" s="38"/>
    </row>
    <row r="5" spans="1:20" ht="21" hidden="1" customHeight="1">
      <c r="A5" s="4"/>
      <c r="B5" s="5"/>
      <c r="E5" s="5"/>
      <c r="K5" s="8">
        <f>SUM(K10:K275)</f>
        <v>-484321.94129191566</v>
      </c>
      <c r="L5" s="8">
        <f>SUM(L10:L275)</f>
        <v>226187.34000000003</v>
      </c>
      <c r="O5" s="8">
        <f>SUM(O10:O275)</f>
        <v>316038.18625000009</v>
      </c>
      <c r="P5" s="8">
        <f t="shared" ref="P5" si="1">SUM(P10:P275)</f>
        <v>0</v>
      </c>
      <c r="Q5" s="8">
        <f>SUM(Q10:Q275)</f>
        <v>-574172.7875419159</v>
      </c>
    </row>
    <row r="6" spans="1:20" ht="15.75" thickBot="1">
      <c r="A6" s="9"/>
      <c r="D6" s="39" t="s">
        <v>279</v>
      </c>
      <c r="J6" s="10"/>
      <c r="K6" s="11"/>
      <c r="L6" s="46" t="s">
        <v>288</v>
      </c>
      <c r="M6" s="10">
        <v>6.59</v>
      </c>
      <c r="N6" s="10">
        <v>2.52</v>
      </c>
    </row>
    <row r="7" spans="1:20" ht="15.75" customHeight="1" thickBot="1">
      <c r="A7" s="12">
        <f>F7</f>
        <v>44070</v>
      </c>
      <c r="B7" s="13"/>
      <c r="C7" s="14">
        <v>44039</v>
      </c>
      <c r="D7" s="47"/>
      <c r="E7" s="13"/>
      <c r="F7" s="14">
        <v>44070</v>
      </c>
      <c r="G7" s="47"/>
      <c r="H7" s="57" t="s">
        <v>2</v>
      </c>
      <c r="I7" s="58"/>
      <c r="J7" s="59"/>
      <c r="K7" s="63" t="s">
        <v>3</v>
      </c>
      <c r="L7" s="65" t="s">
        <v>4</v>
      </c>
      <c r="M7" s="60" t="s">
        <v>5</v>
      </c>
      <c r="N7" s="61"/>
      <c r="O7" s="62"/>
      <c r="P7" s="40" t="s">
        <v>6</v>
      </c>
      <c r="Q7" s="55" t="s">
        <v>280</v>
      </c>
      <c r="R7" s="15"/>
    </row>
    <row r="8" spans="1:20" ht="18" customHeight="1" thickBot="1">
      <c r="A8" s="16" t="s">
        <v>289</v>
      </c>
      <c r="B8" s="57" t="s">
        <v>7</v>
      </c>
      <c r="C8" s="58"/>
      <c r="D8" s="59"/>
      <c r="E8" s="57" t="s">
        <v>7</v>
      </c>
      <c r="F8" s="58"/>
      <c r="G8" s="59"/>
      <c r="H8" s="57" t="s">
        <v>7</v>
      </c>
      <c r="I8" s="58"/>
      <c r="J8" s="59"/>
      <c r="K8" s="64"/>
      <c r="L8" s="66"/>
      <c r="M8" s="60" t="s">
        <v>8</v>
      </c>
      <c r="N8" s="61"/>
      <c r="O8" s="62"/>
      <c r="P8" s="41" t="s">
        <v>9</v>
      </c>
      <c r="Q8" s="56"/>
      <c r="R8" s="17"/>
    </row>
    <row r="9" spans="1:20" ht="16.5" customHeight="1" thickBot="1">
      <c r="A9" s="18" t="s">
        <v>10</v>
      </c>
      <c r="B9" s="48" t="s">
        <v>11</v>
      </c>
      <c r="C9" s="49" t="s">
        <v>12</v>
      </c>
      <c r="D9" s="50" t="s">
        <v>13</v>
      </c>
      <c r="E9" s="48" t="s">
        <v>11</v>
      </c>
      <c r="F9" s="49" t="s">
        <v>12</v>
      </c>
      <c r="G9" s="50" t="s">
        <v>13</v>
      </c>
      <c r="H9" s="48" t="s">
        <v>11</v>
      </c>
      <c r="I9" s="49" t="s">
        <v>12</v>
      </c>
      <c r="J9" s="51" t="s">
        <v>14</v>
      </c>
      <c r="K9" s="52">
        <f>C7</f>
        <v>44039</v>
      </c>
      <c r="L9" s="42">
        <f>F7</f>
        <v>44070</v>
      </c>
      <c r="M9" s="19" t="s">
        <v>15</v>
      </c>
      <c r="N9" s="19" t="s">
        <v>16</v>
      </c>
      <c r="O9" s="19" t="s">
        <v>14</v>
      </c>
      <c r="P9" s="20" t="s">
        <v>17</v>
      </c>
      <c r="Q9" s="44">
        <f>F7</f>
        <v>44070</v>
      </c>
      <c r="R9" s="21" t="s">
        <v>18</v>
      </c>
    </row>
    <row r="10" spans="1:20">
      <c r="A10" s="22" t="s">
        <v>19</v>
      </c>
      <c r="B10" s="23">
        <v>2604.5</v>
      </c>
      <c r="C10" s="23">
        <v>709.35</v>
      </c>
      <c r="D10" s="23">
        <v>3313.86</v>
      </c>
      <c r="E10" s="23">
        <v>2667.4</v>
      </c>
      <c r="F10" s="23">
        <v>733.59</v>
      </c>
      <c r="G10" s="23">
        <v>3401</v>
      </c>
      <c r="H10" s="23">
        <f>E10-B10</f>
        <v>62.900000000000091</v>
      </c>
      <c r="I10" s="24">
        <f>F10-C10</f>
        <v>24.240000000000009</v>
      </c>
      <c r="J10" s="22">
        <f>SUM(H10:I10)</f>
        <v>87.1400000000001</v>
      </c>
      <c r="K10" s="23">
        <f>[1]Оплата!BF8</f>
        <v>-4227.124499999999</v>
      </c>
      <c r="L10" s="23">
        <f>[1]Оплата!AD8</f>
        <v>0</v>
      </c>
      <c r="M10" s="22">
        <f>H10*M$6</f>
        <v>414.51100000000059</v>
      </c>
      <c r="N10" s="22">
        <f>I10*N$6</f>
        <v>61.084800000000023</v>
      </c>
      <c r="O10" s="22">
        <f>SUM(M10:N10)</f>
        <v>475.59580000000062</v>
      </c>
      <c r="P10" s="22"/>
      <c r="Q10" s="24">
        <f>K10-O10+L10+P10</f>
        <v>-4702.7203</v>
      </c>
      <c r="R10" s="24" t="str">
        <f>A10</f>
        <v xml:space="preserve">№002 </v>
      </c>
    </row>
    <row r="11" spans="1:20">
      <c r="A11" s="8" t="s">
        <v>20</v>
      </c>
      <c r="B11" s="26">
        <v>5671.9400000000005</v>
      </c>
      <c r="C11" s="26">
        <v>2522.69</v>
      </c>
      <c r="D11" s="26">
        <v>8194.65</v>
      </c>
      <c r="E11" s="26">
        <v>5827.52</v>
      </c>
      <c r="F11" s="26">
        <v>2590.13</v>
      </c>
      <c r="G11" s="26">
        <v>8417.68</v>
      </c>
      <c r="H11" s="26">
        <f t="shared" ref="H11:I16" si="2">E11-B11</f>
        <v>155.57999999999993</v>
      </c>
      <c r="I11" s="2">
        <f t="shared" si="2"/>
        <v>67.440000000000055</v>
      </c>
      <c r="J11" s="8">
        <f t="shared" ref="J11:J74" si="3">SUM(H11:I11)</f>
        <v>223.01999999999998</v>
      </c>
      <c r="K11" s="26">
        <f>[1]Оплата!BF9</f>
        <v>-883.00960000000168</v>
      </c>
      <c r="L11" s="26">
        <f>[1]Оплата!AD9</f>
        <v>1000</v>
      </c>
      <c r="M11" s="8">
        <f t="shared" ref="M11:M41" si="4">H11*M$6</f>
        <v>1025.2721999999994</v>
      </c>
      <c r="N11" s="8">
        <f t="shared" ref="N11:N41" si="5">I11*N$6</f>
        <v>169.94880000000015</v>
      </c>
      <c r="O11" s="8">
        <f>SUM(M11:N11)</f>
        <v>1195.2209999999995</v>
      </c>
      <c r="P11" s="8"/>
      <c r="Q11" s="2">
        <f t="shared" ref="Q11:Q16" si="6">K11-O11+L11+P11</f>
        <v>-1078.2306000000012</v>
      </c>
      <c r="R11" s="2" t="str">
        <f t="shared" ref="R11:R74" si="7">A11</f>
        <v xml:space="preserve">№003 </v>
      </c>
    </row>
    <row r="12" spans="1:20">
      <c r="A12" s="22" t="s">
        <v>21</v>
      </c>
      <c r="B12" s="23">
        <v>5479.18</v>
      </c>
      <c r="C12" s="23">
        <v>2008.9</v>
      </c>
      <c r="D12" s="23">
        <v>7488.09</v>
      </c>
      <c r="E12" s="23">
        <v>5646.8</v>
      </c>
      <c r="F12" s="23">
        <v>2087.9700000000003</v>
      </c>
      <c r="G12" s="23">
        <v>7734.77</v>
      </c>
      <c r="H12" s="23">
        <f t="shared" si="2"/>
        <v>167.61999999999989</v>
      </c>
      <c r="I12" s="23">
        <f t="shared" si="2"/>
        <v>79.070000000000164</v>
      </c>
      <c r="J12" s="23">
        <f t="shared" si="3"/>
        <v>246.69000000000005</v>
      </c>
      <c r="K12" s="23">
        <f>[1]Оплата!BF10</f>
        <v>-1056.4845000000018</v>
      </c>
      <c r="L12" s="23">
        <f>[1]Оплата!AD10</f>
        <v>2000</v>
      </c>
      <c r="M12" s="23">
        <f t="shared" si="4"/>
        <v>1104.6157999999994</v>
      </c>
      <c r="N12" s="24">
        <f t="shared" si="5"/>
        <v>199.25640000000041</v>
      </c>
      <c r="O12" s="22">
        <f t="shared" ref="O12:O75" si="8">SUM(M12:N12)</f>
        <v>1303.8721999999998</v>
      </c>
      <c r="P12" s="22"/>
      <c r="Q12" s="24">
        <f t="shared" si="6"/>
        <v>-360.35670000000164</v>
      </c>
      <c r="R12" s="24" t="str">
        <f t="shared" si="7"/>
        <v xml:space="preserve">№004 </v>
      </c>
    </row>
    <row r="13" spans="1:20">
      <c r="A13" s="8" t="s">
        <v>22</v>
      </c>
      <c r="B13" s="26">
        <v>796.33</v>
      </c>
      <c r="C13" s="26">
        <v>1362.19</v>
      </c>
      <c r="D13" s="26">
        <v>2158.65</v>
      </c>
      <c r="E13" s="26">
        <v>816.1</v>
      </c>
      <c r="F13" s="26">
        <v>1370.07</v>
      </c>
      <c r="G13" s="26">
        <v>2186.31</v>
      </c>
      <c r="H13" s="26">
        <f t="shared" si="2"/>
        <v>19.769999999999982</v>
      </c>
      <c r="I13" s="26">
        <f t="shared" si="2"/>
        <v>7.8799999999998818</v>
      </c>
      <c r="J13" s="26">
        <f t="shared" si="3"/>
        <v>27.649999999999864</v>
      </c>
      <c r="K13" s="26">
        <f>[1]Оплата!BF11</f>
        <v>-905.64810000000057</v>
      </c>
      <c r="L13" s="26">
        <f>[1]Оплата!AD11</f>
        <v>0</v>
      </c>
      <c r="M13" s="26">
        <f t="shared" si="4"/>
        <v>130.28429999999989</v>
      </c>
      <c r="N13" s="2">
        <f t="shared" si="5"/>
        <v>19.857599999999703</v>
      </c>
      <c r="O13" s="8">
        <f t="shared" si="8"/>
        <v>150.14189999999959</v>
      </c>
      <c r="P13" s="8"/>
      <c r="Q13" s="2">
        <f t="shared" si="6"/>
        <v>-1055.7900000000002</v>
      </c>
      <c r="R13" s="2" t="str">
        <f t="shared" si="7"/>
        <v xml:space="preserve">№005 </v>
      </c>
    </row>
    <row r="14" spans="1:20">
      <c r="A14" s="22" t="s">
        <v>23</v>
      </c>
      <c r="B14" s="23">
        <v>3208.16</v>
      </c>
      <c r="C14" s="23">
        <v>1563.39</v>
      </c>
      <c r="D14" s="23">
        <v>4771.5600000000004</v>
      </c>
      <c r="E14" s="23">
        <v>3208.16</v>
      </c>
      <c r="F14" s="23">
        <v>1563.39</v>
      </c>
      <c r="G14" s="23">
        <v>4771.5600000000004</v>
      </c>
      <c r="H14" s="23">
        <f t="shared" si="2"/>
        <v>0</v>
      </c>
      <c r="I14" s="23">
        <f t="shared" si="2"/>
        <v>0</v>
      </c>
      <c r="J14" s="23">
        <f t="shared" si="3"/>
        <v>0</v>
      </c>
      <c r="K14" s="23">
        <f>[1]Оплата!BF12</f>
        <v>-11638.656999999997</v>
      </c>
      <c r="L14" s="23">
        <f>[1]Оплата!AD12</f>
        <v>0</v>
      </c>
      <c r="M14" s="23">
        <f t="shared" si="4"/>
        <v>0</v>
      </c>
      <c r="N14" s="24">
        <f t="shared" si="5"/>
        <v>0</v>
      </c>
      <c r="O14" s="22">
        <f t="shared" si="8"/>
        <v>0</v>
      </c>
      <c r="P14" s="22"/>
      <c r="Q14" s="24">
        <f t="shared" si="6"/>
        <v>-11638.656999999997</v>
      </c>
      <c r="R14" s="24" t="str">
        <f t="shared" si="7"/>
        <v xml:space="preserve">№006 </v>
      </c>
    </row>
    <row r="15" spans="1:20">
      <c r="A15" s="8" t="s">
        <v>24</v>
      </c>
      <c r="B15" s="26">
        <v>4016.34</v>
      </c>
      <c r="C15" s="26">
        <v>2351.83</v>
      </c>
      <c r="D15" s="26">
        <v>6368.21</v>
      </c>
      <c r="E15" s="26">
        <v>4072.63</v>
      </c>
      <c r="F15" s="26">
        <v>2378.56</v>
      </c>
      <c r="G15" s="26">
        <v>6451.22</v>
      </c>
      <c r="H15" s="26">
        <f t="shared" si="2"/>
        <v>56.289999999999964</v>
      </c>
      <c r="I15" s="26">
        <f t="shared" si="2"/>
        <v>26.730000000000018</v>
      </c>
      <c r="J15" s="26">
        <f t="shared" si="3"/>
        <v>83.019999999999982</v>
      </c>
      <c r="K15" s="26">
        <f>[1]Оплата!BF13</f>
        <v>-1122.4961000000014</v>
      </c>
      <c r="L15" s="26">
        <f>[1]Оплата!AD13</f>
        <v>0</v>
      </c>
      <c r="M15" s="26">
        <f t="shared" si="4"/>
        <v>370.95109999999977</v>
      </c>
      <c r="N15" s="2">
        <f t="shared" si="5"/>
        <v>67.359600000000043</v>
      </c>
      <c r="O15" s="8">
        <f t="shared" si="8"/>
        <v>438.31069999999983</v>
      </c>
      <c r="P15" s="8"/>
      <c r="Q15" s="2">
        <f t="shared" si="6"/>
        <v>-1560.8068000000012</v>
      </c>
      <c r="R15" s="2" t="str">
        <f t="shared" si="7"/>
        <v xml:space="preserve">№007 </v>
      </c>
      <c r="T15" t="s">
        <v>282</v>
      </c>
    </row>
    <row r="16" spans="1:20">
      <c r="A16" s="22" t="s">
        <v>25</v>
      </c>
      <c r="B16" s="23">
        <v>2520.75</v>
      </c>
      <c r="C16" s="23">
        <v>512.31000000000006</v>
      </c>
      <c r="D16" s="23">
        <v>3033.07</v>
      </c>
      <c r="E16" s="23">
        <v>2777.5</v>
      </c>
      <c r="F16" s="23">
        <v>541.45000000000005</v>
      </c>
      <c r="G16" s="23">
        <v>3318.9500000000003</v>
      </c>
      <c r="H16" s="23">
        <f t="shared" si="2"/>
        <v>256.75</v>
      </c>
      <c r="I16" s="23">
        <f t="shared" si="2"/>
        <v>29.139999999999986</v>
      </c>
      <c r="J16" s="23">
        <f t="shared" si="3"/>
        <v>285.89</v>
      </c>
      <c r="K16" s="23">
        <f>[1]Оплата!BF14</f>
        <v>-1349.3988000000008</v>
      </c>
      <c r="L16" s="23">
        <f>[1]Оплата!AD14</f>
        <v>1349.4</v>
      </c>
      <c r="M16" s="23">
        <f t="shared" si="4"/>
        <v>1691.9825000000001</v>
      </c>
      <c r="N16" s="24">
        <f t="shared" si="5"/>
        <v>73.432799999999972</v>
      </c>
      <c r="O16" s="22">
        <f t="shared" si="8"/>
        <v>1765.4153000000001</v>
      </c>
      <c r="P16" s="22"/>
      <c r="Q16" s="24">
        <f t="shared" si="6"/>
        <v>-1765.4141000000009</v>
      </c>
      <c r="R16" s="24" t="str">
        <f t="shared" si="7"/>
        <v xml:space="preserve">№008 </v>
      </c>
    </row>
    <row r="17" spans="1:18">
      <c r="A17" s="27" t="s">
        <v>285</v>
      </c>
      <c r="B17" s="26"/>
      <c r="C17" s="26"/>
      <c r="D17" s="26"/>
      <c r="E17" s="26"/>
      <c r="F17" s="26"/>
      <c r="G17" s="26"/>
      <c r="H17" s="26"/>
      <c r="I17" s="26"/>
      <c r="J17" s="26">
        <f t="shared" si="3"/>
        <v>0</v>
      </c>
      <c r="K17" s="26">
        <f>[1]Оплата!BF15</f>
        <v>153.49530000000289</v>
      </c>
      <c r="L17" s="26">
        <f>[1]Оплата!AD15</f>
        <v>0</v>
      </c>
      <c r="M17" s="26">
        <f t="shared" si="4"/>
        <v>0</v>
      </c>
      <c r="N17" s="2">
        <f t="shared" si="5"/>
        <v>0</v>
      </c>
      <c r="O17" s="8">
        <f t="shared" si="8"/>
        <v>0</v>
      </c>
      <c r="P17" s="8"/>
      <c r="Q17" s="2">
        <f>K17-O17+L17</f>
        <v>153.49530000000289</v>
      </c>
      <c r="R17" s="2" t="str">
        <f t="shared" si="7"/>
        <v>№009  сбыт</v>
      </c>
    </row>
    <row r="18" spans="1:18">
      <c r="A18" s="22" t="s">
        <v>26</v>
      </c>
      <c r="B18" s="23">
        <v>4908.7700000000004</v>
      </c>
      <c r="C18" s="23">
        <v>2799.33</v>
      </c>
      <c r="D18" s="23">
        <v>7708.12</v>
      </c>
      <c r="E18" s="23">
        <v>4938.1099999999997</v>
      </c>
      <c r="F18" s="23">
        <v>2807.53</v>
      </c>
      <c r="G18" s="23">
        <v>7745.6500000000005</v>
      </c>
      <c r="H18" s="23">
        <f t="shared" ref="H18:I43" si="9">E18-B18</f>
        <v>29.339999999999236</v>
      </c>
      <c r="I18" s="23">
        <f t="shared" si="9"/>
        <v>8.2000000000002728</v>
      </c>
      <c r="J18" s="23">
        <f t="shared" si="3"/>
        <v>37.539999999999509</v>
      </c>
      <c r="K18" s="23">
        <f>[1]Оплата!BF16</f>
        <v>-4150.1256000000012</v>
      </c>
      <c r="L18" s="23">
        <f>[1]Оплата!AD16</f>
        <v>0</v>
      </c>
      <c r="M18" s="23">
        <f t="shared" si="4"/>
        <v>193.35059999999496</v>
      </c>
      <c r="N18" s="24">
        <f t="shared" si="5"/>
        <v>20.664000000000687</v>
      </c>
      <c r="O18" s="22">
        <f t="shared" si="8"/>
        <v>214.01459999999565</v>
      </c>
      <c r="P18" s="22"/>
      <c r="Q18" s="24">
        <f t="shared" ref="Q18:Q49" si="10">K18-O18+L18+P18</f>
        <v>-4364.1401999999971</v>
      </c>
      <c r="R18" s="24" t="str">
        <f t="shared" si="7"/>
        <v xml:space="preserve">№009а </v>
      </c>
    </row>
    <row r="19" spans="1:18">
      <c r="A19" s="8" t="s">
        <v>27</v>
      </c>
      <c r="B19" s="26">
        <v>1370.74</v>
      </c>
      <c r="C19" s="26">
        <v>749.9</v>
      </c>
      <c r="D19" s="26">
        <v>2120.66</v>
      </c>
      <c r="E19" s="26">
        <v>1460.16</v>
      </c>
      <c r="F19" s="26">
        <v>762.44</v>
      </c>
      <c r="G19" s="26">
        <v>2222.62</v>
      </c>
      <c r="H19" s="26">
        <f t="shared" si="9"/>
        <v>89.420000000000073</v>
      </c>
      <c r="I19" s="26">
        <f t="shared" si="9"/>
        <v>12.540000000000077</v>
      </c>
      <c r="J19" s="26">
        <f t="shared" si="3"/>
        <v>101.96000000000015</v>
      </c>
      <c r="K19" s="26">
        <f>[1]Оплата!BF17</f>
        <v>1798.4629000000009</v>
      </c>
      <c r="L19" s="26">
        <f>[1]Оплата!AD17</f>
        <v>0</v>
      </c>
      <c r="M19" s="26">
        <f t="shared" si="4"/>
        <v>589.27780000000041</v>
      </c>
      <c r="N19" s="2">
        <f t="shared" si="5"/>
        <v>31.600800000000195</v>
      </c>
      <c r="O19" s="8">
        <f t="shared" si="8"/>
        <v>620.87860000000057</v>
      </c>
      <c r="P19" s="8"/>
      <c r="Q19" s="2">
        <f t="shared" si="10"/>
        <v>1177.5843000000004</v>
      </c>
      <c r="R19" s="2" t="str">
        <f t="shared" si="7"/>
        <v>№010</v>
      </c>
    </row>
    <row r="20" spans="1:18">
      <c r="A20" s="22" t="s">
        <v>28</v>
      </c>
      <c r="B20" s="23">
        <v>3174.79</v>
      </c>
      <c r="C20" s="23">
        <v>541.38</v>
      </c>
      <c r="D20" s="23">
        <v>3716.19</v>
      </c>
      <c r="E20" s="23">
        <v>3174.79</v>
      </c>
      <c r="F20" s="23">
        <v>541.38</v>
      </c>
      <c r="G20" s="23">
        <v>3716.19</v>
      </c>
      <c r="H20" s="23">
        <f t="shared" si="9"/>
        <v>0</v>
      </c>
      <c r="I20" s="23">
        <f t="shared" si="9"/>
        <v>0</v>
      </c>
      <c r="J20" s="23">
        <f t="shared" si="3"/>
        <v>0</v>
      </c>
      <c r="K20" s="23">
        <f>[1]Оплата!BF18</f>
        <v>2533.8755999999994</v>
      </c>
      <c r="L20" s="23">
        <f>[1]Оплата!AD18</f>
        <v>0</v>
      </c>
      <c r="M20" s="23">
        <f t="shared" si="4"/>
        <v>0</v>
      </c>
      <c r="N20" s="24">
        <f t="shared" si="5"/>
        <v>0</v>
      </c>
      <c r="O20" s="22">
        <f t="shared" si="8"/>
        <v>0</v>
      </c>
      <c r="P20" s="22"/>
      <c r="Q20" s="24">
        <f t="shared" si="10"/>
        <v>2533.8755999999994</v>
      </c>
      <c r="R20" s="24" t="str">
        <f t="shared" si="7"/>
        <v>№011</v>
      </c>
    </row>
    <row r="21" spans="1:18">
      <c r="A21" s="8" t="s">
        <v>29</v>
      </c>
      <c r="B21" s="26">
        <v>730</v>
      </c>
      <c r="C21" s="26">
        <v>160.26</v>
      </c>
      <c r="D21" s="26">
        <v>890.27</v>
      </c>
      <c r="E21" s="26">
        <v>730.18000000000006</v>
      </c>
      <c r="F21" s="26">
        <v>160.27000000000001</v>
      </c>
      <c r="G21" s="26">
        <v>890.45</v>
      </c>
      <c r="H21" s="26">
        <f t="shared" si="9"/>
        <v>0.18000000000006366</v>
      </c>
      <c r="I21" s="26">
        <f t="shared" si="9"/>
        <v>1.0000000000019327E-2</v>
      </c>
      <c r="J21" s="26">
        <f t="shared" si="3"/>
        <v>0.19000000000008299</v>
      </c>
      <c r="K21" s="26">
        <f>[1]Оплата!BF19</f>
        <v>-1149.6884</v>
      </c>
      <c r="L21" s="26">
        <f>[1]Оплата!AD19</f>
        <v>0</v>
      </c>
      <c r="M21" s="26">
        <f t="shared" si="4"/>
        <v>1.1862000000004196</v>
      </c>
      <c r="N21" s="2">
        <f t="shared" si="5"/>
        <v>2.5200000000048704E-2</v>
      </c>
      <c r="O21" s="8">
        <f t="shared" si="8"/>
        <v>1.2114000000004683</v>
      </c>
      <c r="P21" s="8"/>
      <c r="Q21" s="2">
        <f t="shared" si="10"/>
        <v>-1150.8998000000004</v>
      </c>
      <c r="R21" s="2" t="str">
        <f t="shared" si="7"/>
        <v xml:space="preserve">№012 </v>
      </c>
    </row>
    <row r="22" spans="1:18">
      <c r="A22" s="22" t="s">
        <v>30</v>
      </c>
      <c r="B22" s="23"/>
      <c r="C22" s="23"/>
      <c r="D22" s="23"/>
      <c r="E22" s="23"/>
      <c r="F22" s="23"/>
      <c r="G22" s="23"/>
      <c r="H22" s="54"/>
      <c r="I22" s="54"/>
      <c r="J22" s="54"/>
      <c r="K22" s="23">
        <f>[1]Оплата!BF20</f>
        <v>5.2040999999999995</v>
      </c>
      <c r="L22" s="23">
        <f>[1]Оплата!AD20</f>
        <v>0</v>
      </c>
      <c r="M22" s="23">
        <f t="shared" si="4"/>
        <v>0</v>
      </c>
      <c r="N22" s="24">
        <f t="shared" si="5"/>
        <v>0</v>
      </c>
      <c r="O22" s="22">
        <f t="shared" si="8"/>
        <v>0</v>
      </c>
      <c r="P22" s="22"/>
      <c r="Q22" s="24">
        <f t="shared" si="10"/>
        <v>5.2040999999999995</v>
      </c>
      <c r="R22" s="24" t="str">
        <f t="shared" si="7"/>
        <v>№012а</v>
      </c>
    </row>
    <row r="23" spans="1:18">
      <c r="A23" s="8" t="s">
        <v>31</v>
      </c>
      <c r="B23" s="26">
        <v>9883.8000000000011</v>
      </c>
      <c r="C23" s="26">
        <v>2477.65</v>
      </c>
      <c r="D23" s="26">
        <v>12361.460000000001</v>
      </c>
      <c r="E23" s="26">
        <v>10281.58</v>
      </c>
      <c r="F23" s="26">
        <v>2578.66</v>
      </c>
      <c r="G23" s="26">
        <v>12860.24</v>
      </c>
      <c r="H23" s="26">
        <f t="shared" si="9"/>
        <v>397.77999999999884</v>
      </c>
      <c r="I23" s="26">
        <f t="shared" si="9"/>
        <v>101.00999999999976</v>
      </c>
      <c r="J23" s="26">
        <f t="shared" si="3"/>
        <v>498.7899999999986</v>
      </c>
      <c r="K23" s="26">
        <f>[1]Оплата!BF21</f>
        <v>5025.1556999999957</v>
      </c>
      <c r="L23" s="26">
        <f>[1]Оплата!AD21</f>
        <v>5000</v>
      </c>
      <c r="M23" s="26">
        <f t="shared" si="4"/>
        <v>2621.3701999999921</v>
      </c>
      <c r="N23" s="2">
        <f t="shared" si="5"/>
        <v>254.5451999999994</v>
      </c>
      <c r="O23" s="8">
        <f t="shared" si="8"/>
        <v>2875.9153999999917</v>
      </c>
      <c r="P23" s="8"/>
      <c r="Q23" s="2">
        <f t="shared" si="10"/>
        <v>7149.240300000004</v>
      </c>
      <c r="R23" s="2" t="str">
        <f t="shared" si="7"/>
        <v xml:space="preserve">№013 </v>
      </c>
    </row>
    <row r="24" spans="1:18">
      <c r="A24" s="22" t="s">
        <v>32</v>
      </c>
      <c r="B24" s="23">
        <v>3632.6</v>
      </c>
      <c r="C24" s="23">
        <v>7907.93</v>
      </c>
      <c r="D24" s="23">
        <v>11540.58</v>
      </c>
      <c r="E24" s="23">
        <v>3771.2400000000002</v>
      </c>
      <c r="F24" s="23">
        <v>7952.8</v>
      </c>
      <c r="G24" s="23">
        <v>11724.09</v>
      </c>
      <c r="H24" s="23">
        <f t="shared" si="9"/>
        <v>138.64000000000033</v>
      </c>
      <c r="I24" s="23">
        <f t="shared" si="9"/>
        <v>44.869999999999891</v>
      </c>
      <c r="J24" s="23">
        <f t="shared" si="3"/>
        <v>183.51000000000022</v>
      </c>
      <c r="K24" s="23">
        <f>[1]Оплата!BF22</f>
        <v>-4350.1309000000001</v>
      </c>
      <c r="L24" s="23">
        <f>[1]Оплата!AD22</f>
        <v>0</v>
      </c>
      <c r="M24" s="23">
        <f t="shared" si="4"/>
        <v>913.63760000000218</v>
      </c>
      <c r="N24" s="24">
        <f t="shared" si="5"/>
        <v>113.07239999999973</v>
      </c>
      <c r="O24" s="22">
        <f t="shared" si="8"/>
        <v>1026.7100000000019</v>
      </c>
      <c r="P24" s="22"/>
      <c r="Q24" s="24">
        <f t="shared" si="10"/>
        <v>-5376.840900000002</v>
      </c>
      <c r="R24" s="24" t="str">
        <f t="shared" si="7"/>
        <v xml:space="preserve">№014 </v>
      </c>
    </row>
    <row r="25" spans="1:18">
      <c r="A25" s="8" t="s">
        <v>33</v>
      </c>
      <c r="B25" s="25">
        <v>3708.38</v>
      </c>
      <c r="C25" s="25">
        <v>1996.52</v>
      </c>
      <c r="D25" s="25">
        <v>5704.9000000000005</v>
      </c>
      <c r="E25" s="25">
        <v>3770.58</v>
      </c>
      <c r="F25" s="25">
        <v>2019.8500000000001</v>
      </c>
      <c r="G25" s="25">
        <v>5790.4400000000005</v>
      </c>
      <c r="H25" s="26">
        <f t="shared" si="9"/>
        <v>62.199999999999818</v>
      </c>
      <c r="I25" s="26">
        <f t="shared" si="9"/>
        <v>23.330000000000155</v>
      </c>
      <c r="J25" s="26">
        <f t="shared" si="3"/>
        <v>85.529999999999973</v>
      </c>
      <c r="K25" s="25">
        <f>[1]Оплата!BF23</f>
        <v>-1353.8394000000008</v>
      </c>
      <c r="L25" s="25">
        <f>[1]Оплата!AD23</f>
        <v>0</v>
      </c>
      <c r="M25" s="26">
        <f t="shared" si="4"/>
        <v>409.89799999999877</v>
      </c>
      <c r="N25" s="2">
        <f t="shared" si="5"/>
        <v>58.791600000000393</v>
      </c>
      <c r="O25" s="8">
        <f t="shared" si="8"/>
        <v>468.68959999999919</v>
      </c>
      <c r="P25" s="8"/>
      <c r="Q25" s="2">
        <f t="shared" si="10"/>
        <v>-1822.529</v>
      </c>
      <c r="R25" s="2" t="str">
        <f t="shared" si="7"/>
        <v xml:space="preserve">№015 </v>
      </c>
    </row>
    <row r="26" spans="1:18" ht="12" customHeight="1">
      <c r="A26" s="22" t="s">
        <v>34</v>
      </c>
      <c r="B26" s="23">
        <v>6824.32</v>
      </c>
      <c r="C26" s="23">
        <v>6701.9000000000005</v>
      </c>
      <c r="D26" s="23">
        <v>13526.220000000001</v>
      </c>
      <c r="E26" s="23">
        <v>6888.18</v>
      </c>
      <c r="F26" s="23">
        <v>6749.8600000000006</v>
      </c>
      <c r="G26" s="23">
        <v>13638.050000000001</v>
      </c>
      <c r="H26" s="23">
        <f t="shared" si="9"/>
        <v>63.860000000000582</v>
      </c>
      <c r="I26" s="23">
        <f t="shared" si="9"/>
        <v>47.960000000000036</v>
      </c>
      <c r="J26" s="23">
        <f t="shared" si="3"/>
        <v>111.82000000000062</v>
      </c>
      <c r="K26" s="23">
        <f>[1]Оплата!BF24</f>
        <v>-1169.431300000002</v>
      </c>
      <c r="L26" s="23">
        <f>[1]Оплата!AD24</f>
        <v>1120</v>
      </c>
      <c r="M26" s="23">
        <f t="shared" si="4"/>
        <v>420.83740000000381</v>
      </c>
      <c r="N26" s="24">
        <f t="shared" si="5"/>
        <v>120.85920000000009</v>
      </c>
      <c r="O26" s="22">
        <f>SUM(M26:N26)</f>
        <v>541.69660000000385</v>
      </c>
      <c r="P26" s="22"/>
      <c r="Q26" s="24">
        <f t="shared" si="10"/>
        <v>-591.12790000000587</v>
      </c>
      <c r="R26" s="24" t="str">
        <f t="shared" si="7"/>
        <v xml:space="preserve">№016\17 </v>
      </c>
    </row>
    <row r="27" spans="1:18">
      <c r="A27" s="8" t="s">
        <v>35</v>
      </c>
      <c r="B27" s="26">
        <v>2612.0500000000002</v>
      </c>
      <c r="C27" s="26">
        <v>918.2</v>
      </c>
      <c r="D27" s="26">
        <v>3530.27</v>
      </c>
      <c r="E27" s="26">
        <v>2909.29</v>
      </c>
      <c r="F27" s="26">
        <v>1009.77</v>
      </c>
      <c r="G27" s="26">
        <v>3919.08</v>
      </c>
      <c r="H27" s="26">
        <f t="shared" si="9"/>
        <v>297.23999999999978</v>
      </c>
      <c r="I27" s="26">
        <f t="shared" si="9"/>
        <v>91.569999999999936</v>
      </c>
      <c r="J27" s="26">
        <f t="shared" si="3"/>
        <v>388.80999999999972</v>
      </c>
      <c r="K27" s="26">
        <f>[1]Оплата!BF25</f>
        <v>-1449.4806000000008</v>
      </c>
      <c r="L27" s="26">
        <f>[1]Оплата!AD25</f>
        <v>0</v>
      </c>
      <c r="M27" s="26">
        <f t="shared" si="4"/>
        <v>1958.8115999999984</v>
      </c>
      <c r="N27" s="2">
        <f t="shared" si="5"/>
        <v>230.75639999999984</v>
      </c>
      <c r="O27" s="8">
        <f t="shared" si="8"/>
        <v>2189.5679999999984</v>
      </c>
      <c r="P27" s="8"/>
      <c r="Q27" s="2">
        <f t="shared" si="10"/>
        <v>-3639.0485999999992</v>
      </c>
      <c r="R27" s="2" t="str">
        <f t="shared" si="7"/>
        <v xml:space="preserve">№018 </v>
      </c>
    </row>
    <row r="28" spans="1:18">
      <c r="A28" s="22" t="s">
        <v>36</v>
      </c>
      <c r="B28" s="23">
        <v>6644.63</v>
      </c>
      <c r="C28" s="23">
        <v>3975.4</v>
      </c>
      <c r="D28" s="23">
        <v>10620.09</v>
      </c>
      <c r="E28" s="23">
        <v>6644.63</v>
      </c>
      <c r="F28" s="23">
        <v>3975.4</v>
      </c>
      <c r="G28" s="23">
        <v>10620.09</v>
      </c>
      <c r="H28" s="23">
        <f t="shared" si="9"/>
        <v>0</v>
      </c>
      <c r="I28" s="23">
        <f t="shared" si="9"/>
        <v>0</v>
      </c>
      <c r="J28" s="23">
        <f t="shared" si="3"/>
        <v>0</v>
      </c>
      <c r="K28" s="23">
        <f>[1]Оплата!BF26</f>
        <v>-20720.6014</v>
      </c>
      <c r="L28" s="23">
        <f>[1]Оплата!AD26</f>
        <v>0</v>
      </c>
      <c r="M28" s="23">
        <f t="shared" si="4"/>
        <v>0</v>
      </c>
      <c r="N28" s="24">
        <f t="shared" si="5"/>
        <v>0</v>
      </c>
      <c r="O28" s="22">
        <f t="shared" si="8"/>
        <v>0</v>
      </c>
      <c r="P28" s="22"/>
      <c r="Q28" s="24">
        <f t="shared" si="10"/>
        <v>-20720.6014</v>
      </c>
      <c r="R28" s="24" t="str">
        <f t="shared" si="7"/>
        <v xml:space="preserve">№019 </v>
      </c>
    </row>
    <row r="29" spans="1:18">
      <c r="A29" s="8" t="s">
        <v>37</v>
      </c>
      <c r="B29" s="26">
        <v>5352.89</v>
      </c>
      <c r="C29" s="26">
        <v>2594.48</v>
      </c>
      <c r="D29" s="26">
        <v>7948.02</v>
      </c>
      <c r="E29" s="26">
        <v>5586.66</v>
      </c>
      <c r="F29" s="26">
        <v>2680.92</v>
      </c>
      <c r="G29" s="26">
        <v>8268.2199999999993</v>
      </c>
      <c r="H29" s="26">
        <f t="shared" si="9"/>
        <v>233.76999999999953</v>
      </c>
      <c r="I29" s="26">
        <f t="shared" si="9"/>
        <v>86.440000000000055</v>
      </c>
      <c r="J29" s="26">
        <f t="shared" si="3"/>
        <v>320.20999999999958</v>
      </c>
      <c r="K29" s="26">
        <f>[1]Оплата!BF27</f>
        <v>-22.180300000001353</v>
      </c>
      <c r="L29" s="26">
        <f>[1]Оплата!AD27</f>
        <v>0</v>
      </c>
      <c r="M29" s="26">
        <f t="shared" si="4"/>
        <v>1540.5442999999968</v>
      </c>
      <c r="N29" s="2">
        <f t="shared" si="5"/>
        <v>217.82880000000014</v>
      </c>
      <c r="O29" s="8">
        <f t="shared" si="8"/>
        <v>1758.3730999999971</v>
      </c>
      <c r="P29" s="8"/>
      <c r="Q29" s="2">
        <f t="shared" si="10"/>
        <v>-1780.5533999999984</v>
      </c>
      <c r="R29" s="2" t="str">
        <f t="shared" si="7"/>
        <v xml:space="preserve">№020 </v>
      </c>
    </row>
    <row r="30" spans="1:18">
      <c r="A30" s="22" t="s">
        <v>38</v>
      </c>
      <c r="B30" s="23">
        <v>198.51</v>
      </c>
      <c r="C30" s="23">
        <v>192.5</v>
      </c>
      <c r="D30" s="23">
        <v>391.02</v>
      </c>
      <c r="E30" s="23">
        <v>205.39000000000001</v>
      </c>
      <c r="F30" s="23">
        <v>195.24</v>
      </c>
      <c r="G30" s="23">
        <v>400.63</v>
      </c>
      <c r="H30" s="23">
        <f t="shared" si="9"/>
        <v>6.8800000000000239</v>
      </c>
      <c r="I30" s="23">
        <f t="shared" si="9"/>
        <v>2.7400000000000091</v>
      </c>
      <c r="J30" s="23">
        <f t="shared" si="3"/>
        <v>9.620000000000033</v>
      </c>
      <c r="K30" s="23">
        <f>[1]Оплата!BF28</f>
        <v>3587.4931999999985</v>
      </c>
      <c r="L30" s="23">
        <f>[1]Оплата!AD28</f>
        <v>0</v>
      </c>
      <c r="M30" s="23">
        <f t="shared" si="4"/>
        <v>45.339200000000154</v>
      </c>
      <c r="N30" s="24">
        <f t="shared" si="5"/>
        <v>6.9048000000000229</v>
      </c>
      <c r="O30" s="22">
        <f t="shared" si="8"/>
        <v>52.244000000000177</v>
      </c>
      <c r="P30" s="22"/>
      <c r="Q30" s="24">
        <f t="shared" si="10"/>
        <v>3535.2491999999984</v>
      </c>
      <c r="R30" s="24" t="str">
        <f t="shared" si="7"/>
        <v>№021\1</v>
      </c>
    </row>
    <row r="31" spans="1:18">
      <c r="A31" s="8" t="s">
        <v>39</v>
      </c>
      <c r="B31" s="26">
        <v>1442.73</v>
      </c>
      <c r="C31" s="26">
        <v>767.11</v>
      </c>
      <c r="D31" s="26">
        <v>2209.84</v>
      </c>
      <c r="E31" s="26">
        <v>1487.1000000000001</v>
      </c>
      <c r="F31" s="26">
        <v>782.35</v>
      </c>
      <c r="G31" s="26">
        <v>2269.4500000000003</v>
      </c>
      <c r="H31" s="26">
        <f t="shared" si="9"/>
        <v>44.370000000000118</v>
      </c>
      <c r="I31" s="26">
        <f t="shared" si="9"/>
        <v>15.240000000000009</v>
      </c>
      <c r="J31" s="26">
        <f t="shared" si="3"/>
        <v>59.610000000000127</v>
      </c>
      <c r="K31" s="26">
        <f>[1]Оплата!BF29</f>
        <v>-5665.3041999999996</v>
      </c>
      <c r="L31" s="26">
        <f>[1]Оплата!AD29</f>
        <v>1813.46</v>
      </c>
      <c r="M31" s="26">
        <f t="shared" si="4"/>
        <v>292.39830000000075</v>
      </c>
      <c r="N31" s="2">
        <f t="shared" si="5"/>
        <v>38.404800000000023</v>
      </c>
      <c r="O31" s="8">
        <f t="shared" si="8"/>
        <v>330.80310000000077</v>
      </c>
      <c r="P31" s="8"/>
      <c r="Q31" s="2">
        <f t="shared" si="10"/>
        <v>-4182.6473000000005</v>
      </c>
      <c r="R31" s="2" t="str">
        <f t="shared" si="7"/>
        <v xml:space="preserve">№021\2 </v>
      </c>
    </row>
    <row r="32" spans="1:18">
      <c r="A32" s="22" t="s">
        <v>40</v>
      </c>
      <c r="B32" s="23">
        <v>3403.01</v>
      </c>
      <c r="C32" s="23">
        <v>1502.93</v>
      </c>
      <c r="D32" s="23">
        <v>4905.95</v>
      </c>
      <c r="E32" s="23">
        <v>3446.04</v>
      </c>
      <c r="F32" s="23">
        <v>1511.84</v>
      </c>
      <c r="G32" s="23">
        <v>4957.8900000000003</v>
      </c>
      <c r="H32" s="23">
        <f t="shared" ref="H32" si="11">E32-B32</f>
        <v>43.029999999999745</v>
      </c>
      <c r="I32" s="23">
        <f t="shared" ref="I32" si="12">F32-C32</f>
        <v>8.9099999999998545</v>
      </c>
      <c r="J32" s="23">
        <f t="shared" ref="J32" si="13">SUM(H32:I32)</f>
        <v>51.9399999999996</v>
      </c>
      <c r="K32" s="23">
        <f>[1]Оплата!BF30</f>
        <v>-1456.3813000000014</v>
      </c>
      <c r="L32" s="23">
        <f>[1]Оплата!AD30</f>
        <v>4000</v>
      </c>
      <c r="M32" s="23">
        <f t="shared" si="4"/>
        <v>283.5676999999983</v>
      </c>
      <c r="N32" s="24">
        <f t="shared" si="5"/>
        <v>22.453199999999633</v>
      </c>
      <c r="O32" s="22">
        <f t="shared" si="8"/>
        <v>306.02089999999794</v>
      </c>
      <c r="P32" s="22"/>
      <c r="Q32" s="24">
        <f t="shared" si="10"/>
        <v>2237.5978000000005</v>
      </c>
      <c r="R32" s="24" t="str">
        <f t="shared" si="7"/>
        <v>№022</v>
      </c>
    </row>
    <row r="33" spans="1:18">
      <c r="A33" s="8" t="s">
        <v>41</v>
      </c>
      <c r="B33" s="25">
        <v>1291.6500000000001</v>
      </c>
      <c r="C33" s="25">
        <v>495.05</v>
      </c>
      <c r="D33" s="25">
        <v>1786.71</v>
      </c>
      <c r="E33" s="25">
        <v>1378.24</v>
      </c>
      <c r="F33" s="25">
        <v>540.44000000000005</v>
      </c>
      <c r="G33" s="25">
        <v>1918.69</v>
      </c>
      <c r="H33" s="36">
        <f t="shared" si="9"/>
        <v>86.589999999999918</v>
      </c>
      <c r="I33" s="36">
        <f t="shared" si="9"/>
        <v>45.390000000000043</v>
      </c>
      <c r="J33" s="36">
        <f t="shared" si="3"/>
        <v>131.97999999999996</v>
      </c>
      <c r="K33" s="25">
        <f>[1]Оплата!BF31</f>
        <v>-135.01279999999997</v>
      </c>
      <c r="L33" s="25">
        <f>[1]Оплата!AD31</f>
        <v>0</v>
      </c>
      <c r="M33" s="36">
        <f t="shared" si="4"/>
        <v>570.62809999999945</v>
      </c>
      <c r="N33" s="2">
        <f t="shared" si="5"/>
        <v>114.3828000000001</v>
      </c>
      <c r="O33" s="8">
        <f t="shared" si="8"/>
        <v>685.01089999999954</v>
      </c>
      <c r="P33" s="8"/>
      <c r="Q33" s="2">
        <f t="shared" si="10"/>
        <v>-820.02369999999951</v>
      </c>
      <c r="R33" s="2" t="str">
        <f t="shared" si="7"/>
        <v>№022а</v>
      </c>
    </row>
    <row r="34" spans="1:18">
      <c r="A34" s="22" t="s">
        <v>42</v>
      </c>
      <c r="B34" s="23">
        <v>0.51</v>
      </c>
      <c r="C34" s="23">
        <v>0.57999999999999996</v>
      </c>
      <c r="D34" s="23">
        <v>1.1000000000000001</v>
      </c>
      <c r="E34" s="23">
        <v>0.51</v>
      </c>
      <c r="F34" s="23">
        <v>0.57999999999999996</v>
      </c>
      <c r="G34" s="23">
        <v>1.1000000000000001</v>
      </c>
      <c r="H34" s="23">
        <f t="shared" si="9"/>
        <v>0</v>
      </c>
      <c r="I34" s="23">
        <f t="shared" si="9"/>
        <v>0</v>
      </c>
      <c r="J34" s="23">
        <f t="shared" si="3"/>
        <v>0</v>
      </c>
      <c r="K34" s="23">
        <f>[1]Оплата!BF32</f>
        <v>-3.3579999999999997</v>
      </c>
      <c r="L34" s="23">
        <f>[1]Оплата!AD32</f>
        <v>0</v>
      </c>
      <c r="M34" s="23">
        <f t="shared" si="4"/>
        <v>0</v>
      </c>
      <c r="N34" s="24">
        <f t="shared" si="5"/>
        <v>0</v>
      </c>
      <c r="O34" s="22">
        <f t="shared" si="8"/>
        <v>0</v>
      </c>
      <c r="P34" s="22"/>
      <c r="Q34" s="24">
        <f t="shared" si="10"/>
        <v>-3.3579999999999997</v>
      </c>
      <c r="R34" s="24" t="str">
        <f t="shared" si="7"/>
        <v>№023</v>
      </c>
    </row>
    <row r="35" spans="1:18">
      <c r="A35" s="8" t="s">
        <v>43</v>
      </c>
      <c r="B35" s="26">
        <v>539.46</v>
      </c>
      <c r="C35" s="26">
        <v>283.97000000000003</v>
      </c>
      <c r="D35" s="26">
        <v>823.44</v>
      </c>
      <c r="E35" s="26">
        <v>570.97</v>
      </c>
      <c r="F35" s="26">
        <v>298.04000000000002</v>
      </c>
      <c r="G35" s="26">
        <v>869.02</v>
      </c>
      <c r="H35" s="26">
        <f t="shared" si="9"/>
        <v>31.509999999999991</v>
      </c>
      <c r="I35" s="26">
        <f t="shared" si="9"/>
        <v>14.069999999999993</v>
      </c>
      <c r="J35" s="26">
        <f t="shared" si="3"/>
        <v>45.579999999999984</v>
      </c>
      <c r="K35" s="26">
        <f>[1]Оплата!BF33</f>
        <v>6.7672000000002299</v>
      </c>
      <c r="L35" s="26">
        <f>[1]Оплата!AD33</f>
        <v>0</v>
      </c>
      <c r="M35" s="26">
        <f t="shared" si="4"/>
        <v>207.65089999999992</v>
      </c>
      <c r="N35" s="2">
        <f t="shared" si="5"/>
        <v>35.456399999999981</v>
      </c>
      <c r="O35" s="8">
        <f t="shared" si="8"/>
        <v>243.1072999999999</v>
      </c>
      <c r="P35" s="8"/>
      <c r="Q35" s="2">
        <f t="shared" si="10"/>
        <v>-236.34009999999967</v>
      </c>
      <c r="R35" s="2" t="str">
        <f t="shared" si="7"/>
        <v>№024</v>
      </c>
    </row>
    <row r="36" spans="1:18">
      <c r="A36" s="22" t="s">
        <v>44</v>
      </c>
      <c r="B36" s="23">
        <v>8678.0499999999993</v>
      </c>
      <c r="C36" s="23">
        <v>4943.59</v>
      </c>
      <c r="D36" s="23">
        <v>13621.65</v>
      </c>
      <c r="E36" s="23">
        <v>8770.7000000000007</v>
      </c>
      <c r="F36" s="23">
        <v>4980.33</v>
      </c>
      <c r="G36" s="23">
        <v>13751.04</v>
      </c>
      <c r="H36" s="23">
        <f t="shared" si="9"/>
        <v>92.650000000001455</v>
      </c>
      <c r="I36" s="23">
        <f t="shared" si="9"/>
        <v>36.739999999999782</v>
      </c>
      <c r="J36" s="23">
        <f t="shared" si="3"/>
        <v>129.39000000000124</v>
      </c>
      <c r="K36" s="23">
        <f>[1]Оплата!BF34</f>
        <v>-9610.0388999999959</v>
      </c>
      <c r="L36" s="23">
        <f>[1]Оплата!AD34</f>
        <v>0</v>
      </c>
      <c r="M36" s="23">
        <f t="shared" si="4"/>
        <v>610.56350000000953</v>
      </c>
      <c r="N36" s="24">
        <f t="shared" si="5"/>
        <v>92.584799999999447</v>
      </c>
      <c r="O36" s="22">
        <f t="shared" si="8"/>
        <v>703.14830000000893</v>
      </c>
      <c r="P36" s="22"/>
      <c r="Q36" s="24">
        <f t="shared" si="10"/>
        <v>-10313.187200000004</v>
      </c>
      <c r="R36" s="24" t="str">
        <f t="shared" si="7"/>
        <v>№025</v>
      </c>
    </row>
    <row r="37" spans="1:18">
      <c r="A37" s="8" t="s">
        <v>45</v>
      </c>
      <c r="B37" s="26">
        <v>2847.28</v>
      </c>
      <c r="C37" s="26">
        <v>1565.33</v>
      </c>
      <c r="D37" s="26">
        <v>4412.6099999999997</v>
      </c>
      <c r="E37" s="26">
        <v>2950.28</v>
      </c>
      <c r="F37" s="26">
        <v>1663.3500000000001</v>
      </c>
      <c r="G37" s="26">
        <v>4613.6400000000003</v>
      </c>
      <c r="H37" s="26">
        <f t="shared" si="9"/>
        <v>103</v>
      </c>
      <c r="I37" s="26">
        <f t="shared" si="9"/>
        <v>98.020000000000209</v>
      </c>
      <c r="J37" s="26">
        <f t="shared" si="3"/>
        <v>201.02000000000021</v>
      </c>
      <c r="K37" s="26">
        <f>[1]Оплата!BF35</f>
        <v>-10721.688500000002</v>
      </c>
      <c r="L37" s="26">
        <f>[1]Оплата!AD35</f>
        <v>0</v>
      </c>
      <c r="M37" s="26">
        <f t="shared" si="4"/>
        <v>678.77</v>
      </c>
      <c r="N37" s="2">
        <f t="shared" si="5"/>
        <v>247.01040000000052</v>
      </c>
      <c r="O37" s="28">
        <f t="shared" si="8"/>
        <v>925.78040000000055</v>
      </c>
      <c r="P37" s="8"/>
      <c r="Q37" s="2">
        <f t="shared" si="10"/>
        <v>-11647.468900000003</v>
      </c>
      <c r="R37" s="2" t="str">
        <f t="shared" si="7"/>
        <v>№026</v>
      </c>
    </row>
    <row r="38" spans="1:18">
      <c r="A38" s="22" t="s">
        <v>46</v>
      </c>
      <c r="B38" s="23">
        <v>3538.79</v>
      </c>
      <c r="C38" s="23">
        <v>1892.03</v>
      </c>
      <c r="D38" s="23">
        <v>5430.89</v>
      </c>
      <c r="E38" s="23">
        <v>3642.02</v>
      </c>
      <c r="F38" s="23">
        <v>1998.5900000000001</v>
      </c>
      <c r="G38" s="23">
        <v>5640.68</v>
      </c>
      <c r="H38" s="23">
        <f t="shared" si="9"/>
        <v>103.23000000000002</v>
      </c>
      <c r="I38" s="23">
        <f t="shared" si="9"/>
        <v>106.56000000000017</v>
      </c>
      <c r="J38" s="23">
        <f t="shared" si="3"/>
        <v>209.79000000000019</v>
      </c>
      <c r="K38" s="23">
        <f>[1]Оплата!BF36</f>
        <v>-4572.1750999999986</v>
      </c>
      <c r="L38" s="23">
        <f>[1]Оплата!AD36</f>
        <v>2500</v>
      </c>
      <c r="M38" s="23">
        <f t="shared" si="4"/>
        <v>680.28570000000013</v>
      </c>
      <c r="N38" s="24">
        <f t="shared" si="5"/>
        <v>268.53120000000041</v>
      </c>
      <c r="O38" s="22">
        <f>SUM(M38:N38)</f>
        <v>948.81690000000049</v>
      </c>
      <c r="P38" s="22"/>
      <c r="Q38" s="24">
        <f t="shared" si="10"/>
        <v>-3020.9919999999993</v>
      </c>
      <c r="R38" s="24" t="str">
        <f t="shared" si="7"/>
        <v>№027</v>
      </c>
    </row>
    <row r="39" spans="1:18">
      <c r="A39" s="8" t="s">
        <v>47</v>
      </c>
      <c r="B39" s="26">
        <v>1330.52</v>
      </c>
      <c r="C39" s="26">
        <v>496.08</v>
      </c>
      <c r="D39" s="26">
        <v>1826.6100000000001</v>
      </c>
      <c r="E39" s="26">
        <v>1330.52</v>
      </c>
      <c r="F39" s="26">
        <v>496.08</v>
      </c>
      <c r="G39" s="26">
        <v>1826.6100000000001</v>
      </c>
      <c r="H39" s="26">
        <f t="shared" si="9"/>
        <v>0</v>
      </c>
      <c r="I39" s="26">
        <f t="shared" si="9"/>
        <v>0</v>
      </c>
      <c r="J39" s="26">
        <f t="shared" si="3"/>
        <v>0</v>
      </c>
      <c r="K39" s="26">
        <f>[1]Оплата!BF37</f>
        <v>-4.3548000000000027</v>
      </c>
      <c r="L39" s="26">
        <f>[1]Оплата!AD37</f>
        <v>0</v>
      </c>
      <c r="M39" s="26">
        <f t="shared" si="4"/>
        <v>0</v>
      </c>
      <c r="N39" s="2">
        <f t="shared" si="5"/>
        <v>0</v>
      </c>
      <c r="O39" s="28">
        <f t="shared" si="8"/>
        <v>0</v>
      </c>
      <c r="P39" s="8"/>
      <c r="Q39" s="2">
        <f t="shared" si="10"/>
        <v>-4.3548000000000027</v>
      </c>
      <c r="R39" s="2" t="str">
        <f t="shared" si="7"/>
        <v>№028</v>
      </c>
    </row>
    <row r="40" spans="1:18">
      <c r="A40" s="22" t="s">
        <v>284</v>
      </c>
      <c r="B40" s="23"/>
      <c r="C40" s="23"/>
      <c r="D40" s="23"/>
      <c r="E40" s="23"/>
      <c r="F40" s="23"/>
      <c r="G40" s="23"/>
      <c r="H40" s="23">
        <f t="shared" si="9"/>
        <v>0</v>
      </c>
      <c r="I40" s="23">
        <f t="shared" si="9"/>
        <v>0</v>
      </c>
      <c r="J40" s="23">
        <f t="shared" si="3"/>
        <v>0</v>
      </c>
      <c r="K40" s="23">
        <f>[1]Оплата!BF38</f>
        <v>4.7999999908370228E-3</v>
      </c>
      <c r="L40" s="23">
        <f>[1]Оплата!AD38</f>
        <v>0</v>
      </c>
      <c r="M40" s="23">
        <f t="shared" si="4"/>
        <v>0</v>
      </c>
      <c r="N40" s="24">
        <f t="shared" si="5"/>
        <v>0</v>
      </c>
      <c r="O40" s="22">
        <f t="shared" si="8"/>
        <v>0</v>
      </c>
      <c r="P40" s="22"/>
      <c r="Q40" s="24">
        <f t="shared" si="10"/>
        <v>4.7999999908370228E-3</v>
      </c>
      <c r="R40" s="24" t="str">
        <f t="shared" si="7"/>
        <v>№029 сбыт</v>
      </c>
    </row>
    <row r="41" spans="1:18">
      <c r="A41" s="8" t="s">
        <v>48</v>
      </c>
      <c r="B41" s="25">
        <v>1603.3500000000001</v>
      </c>
      <c r="C41" s="25">
        <v>584.95000000000005</v>
      </c>
      <c r="D41" s="25">
        <v>2188.35</v>
      </c>
      <c r="E41" s="25">
        <v>1603.3500000000001</v>
      </c>
      <c r="F41" s="25">
        <v>584.95000000000005</v>
      </c>
      <c r="G41" s="25">
        <v>2188.35</v>
      </c>
      <c r="H41" s="26">
        <f t="shared" si="9"/>
        <v>0</v>
      </c>
      <c r="I41" s="26">
        <f t="shared" si="9"/>
        <v>0</v>
      </c>
      <c r="J41" s="26">
        <f t="shared" si="3"/>
        <v>0</v>
      </c>
      <c r="K41" s="25">
        <f>[1]Оплата!BF39</f>
        <v>-10.387300000000934</v>
      </c>
      <c r="L41" s="25">
        <f>[1]Оплата!AD39</f>
        <v>0</v>
      </c>
      <c r="M41" s="26">
        <f t="shared" si="4"/>
        <v>0</v>
      </c>
      <c r="N41" s="2">
        <f t="shared" si="5"/>
        <v>0</v>
      </c>
      <c r="O41" s="8">
        <f t="shared" si="8"/>
        <v>0</v>
      </c>
      <c r="P41" s="8"/>
      <c r="Q41" s="2">
        <f t="shared" si="10"/>
        <v>-10.387300000000934</v>
      </c>
      <c r="R41" s="2" t="str">
        <f t="shared" si="7"/>
        <v>№030</v>
      </c>
    </row>
    <row r="42" spans="1:18">
      <c r="A42" s="22" t="s">
        <v>49</v>
      </c>
      <c r="B42" s="23">
        <v>7581.09</v>
      </c>
      <c r="C42" s="23">
        <v>3887.04</v>
      </c>
      <c r="D42" s="23">
        <v>11468.130000000001</v>
      </c>
      <c r="E42" s="23">
        <v>7909.1500000000005</v>
      </c>
      <c r="F42" s="23">
        <v>3990.3</v>
      </c>
      <c r="G42" s="23">
        <v>11899.45</v>
      </c>
      <c r="H42" s="23">
        <f t="shared" si="9"/>
        <v>328.0600000000004</v>
      </c>
      <c r="I42" s="23">
        <f t="shared" si="9"/>
        <v>103.26000000000022</v>
      </c>
      <c r="J42" s="23">
        <f t="shared" si="3"/>
        <v>431.32000000000062</v>
      </c>
      <c r="K42" s="23">
        <f>[1]Оплата!BF40</f>
        <v>-15249.7811</v>
      </c>
      <c r="L42" s="23">
        <f>[1]Оплата!AD40</f>
        <v>4409.8900000000003</v>
      </c>
      <c r="M42" s="23">
        <f t="shared" ref="M42:M58" si="14">H42*M$6</f>
        <v>2161.9154000000026</v>
      </c>
      <c r="N42" s="24">
        <f t="shared" ref="N42:N58" si="15">I42*N$6</f>
        <v>260.21520000000055</v>
      </c>
      <c r="O42" s="22">
        <f t="shared" si="8"/>
        <v>2422.1306000000031</v>
      </c>
      <c r="P42" s="22"/>
      <c r="Q42" s="24">
        <f t="shared" si="10"/>
        <v>-13262.021700000005</v>
      </c>
      <c r="R42" s="24" t="str">
        <f t="shared" si="7"/>
        <v>№031\1</v>
      </c>
    </row>
    <row r="43" spans="1:18">
      <c r="A43" s="8" t="s">
        <v>50</v>
      </c>
      <c r="B43" s="26">
        <v>4253.95</v>
      </c>
      <c r="C43" s="26">
        <v>1253.81</v>
      </c>
      <c r="D43" s="26">
        <v>5507.77</v>
      </c>
      <c r="E43" s="26">
        <v>4498.04</v>
      </c>
      <c r="F43" s="26">
        <v>1347.14</v>
      </c>
      <c r="G43" s="26">
        <v>5845.18</v>
      </c>
      <c r="H43" s="26">
        <f t="shared" si="9"/>
        <v>244.09000000000015</v>
      </c>
      <c r="I43" s="26">
        <f t="shared" si="9"/>
        <v>93.330000000000155</v>
      </c>
      <c r="J43" s="26">
        <f t="shared" si="3"/>
        <v>337.4200000000003</v>
      </c>
      <c r="K43" s="26">
        <f>[1]Оплата!BF41</f>
        <v>10839.886700000005</v>
      </c>
      <c r="L43" s="26">
        <f>[1]Оплата!AD41</f>
        <v>0</v>
      </c>
      <c r="M43" s="26">
        <f t="shared" si="14"/>
        <v>1608.553100000001</v>
      </c>
      <c r="N43" s="2">
        <f t="shared" si="15"/>
        <v>235.19160000000039</v>
      </c>
      <c r="O43" s="8">
        <f t="shared" si="8"/>
        <v>1843.7447000000013</v>
      </c>
      <c r="P43" s="8"/>
      <c r="Q43" s="2">
        <f t="shared" si="10"/>
        <v>8996.1420000000035</v>
      </c>
      <c r="R43" s="2" t="str">
        <f t="shared" si="7"/>
        <v>№031\2</v>
      </c>
    </row>
    <row r="44" spans="1:18">
      <c r="A44" s="22" t="s">
        <v>51</v>
      </c>
      <c r="B44" s="23">
        <v>6988.24</v>
      </c>
      <c r="C44" s="23">
        <v>4181.51</v>
      </c>
      <c r="D44" s="23">
        <v>11169.84</v>
      </c>
      <c r="E44" s="23">
        <v>7194.12</v>
      </c>
      <c r="F44" s="23">
        <v>4245.3900000000003</v>
      </c>
      <c r="G44" s="23">
        <v>11439.61</v>
      </c>
      <c r="H44" s="23">
        <f t="shared" ref="H44" si="16">E44-B44</f>
        <v>205.88000000000011</v>
      </c>
      <c r="I44" s="23">
        <f t="shared" ref="I44" si="17">F44-C44</f>
        <v>63.880000000000109</v>
      </c>
      <c r="J44" s="23">
        <f t="shared" si="3"/>
        <v>269.76000000000022</v>
      </c>
      <c r="K44" s="23">
        <f>[1]Оплата!BF42</f>
        <v>-5067.6630999999979</v>
      </c>
      <c r="L44" s="23">
        <f>[1]Оплата!AD42</f>
        <v>0</v>
      </c>
      <c r="M44" s="23">
        <f t="shared" si="14"/>
        <v>1356.7492000000007</v>
      </c>
      <c r="N44" s="24">
        <f t="shared" si="15"/>
        <v>160.97760000000028</v>
      </c>
      <c r="O44" s="22">
        <f t="shared" si="8"/>
        <v>1517.7268000000008</v>
      </c>
      <c r="P44" s="22"/>
      <c r="Q44" s="24">
        <f t="shared" si="10"/>
        <v>-6585.3898999999983</v>
      </c>
      <c r="R44" s="24" t="str">
        <f t="shared" si="7"/>
        <v xml:space="preserve">№032 </v>
      </c>
    </row>
    <row r="45" spans="1:18">
      <c r="A45" s="8" t="s">
        <v>52</v>
      </c>
      <c r="B45" s="26">
        <v>8584.24</v>
      </c>
      <c r="C45" s="26">
        <v>2875.5</v>
      </c>
      <c r="D45" s="26">
        <v>11459.75</v>
      </c>
      <c r="E45" s="26">
        <v>8828.67</v>
      </c>
      <c r="F45" s="26">
        <v>2924.94</v>
      </c>
      <c r="G45" s="26">
        <v>11753.61</v>
      </c>
      <c r="H45" s="26">
        <f t="shared" ref="H45:I50" si="18">E45-B45</f>
        <v>244.43000000000029</v>
      </c>
      <c r="I45" s="26">
        <f t="shared" si="18"/>
        <v>49.440000000000055</v>
      </c>
      <c r="J45" s="26">
        <f t="shared" si="3"/>
        <v>293.87000000000035</v>
      </c>
      <c r="K45" s="26">
        <f>[1]Оплата!BF43</f>
        <v>574.19360000000302</v>
      </c>
      <c r="L45" s="26">
        <f>[1]Оплата!AD43</f>
        <v>3000</v>
      </c>
      <c r="M45" s="26">
        <f t="shared" si="14"/>
        <v>1610.793700000002</v>
      </c>
      <c r="N45" s="2">
        <f t="shared" si="15"/>
        <v>124.58880000000013</v>
      </c>
      <c r="O45" s="8">
        <f t="shared" si="8"/>
        <v>1735.3825000000022</v>
      </c>
      <c r="P45" s="8"/>
      <c r="Q45" s="2">
        <f t="shared" si="10"/>
        <v>1838.8111000000008</v>
      </c>
      <c r="R45" s="2" t="str">
        <f t="shared" si="7"/>
        <v xml:space="preserve">№033 </v>
      </c>
    </row>
    <row r="46" spans="1:18">
      <c r="A46" s="22" t="s">
        <v>53</v>
      </c>
      <c r="B46" s="23">
        <v>1965.23</v>
      </c>
      <c r="C46" s="23">
        <v>436.78000000000003</v>
      </c>
      <c r="D46" s="23">
        <v>2402.0100000000002</v>
      </c>
      <c r="E46" s="23">
        <v>1965.29</v>
      </c>
      <c r="F46" s="23">
        <v>436.78000000000003</v>
      </c>
      <c r="G46" s="23">
        <v>2402.0700000000002</v>
      </c>
      <c r="H46" s="23">
        <f t="shared" si="18"/>
        <v>5.999999999994543E-2</v>
      </c>
      <c r="I46" s="23">
        <f t="shared" si="18"/>
        <v>0</v>
      </c>
      <c r="J46" s="23">
        <f t="shared" si="3"/>
        <v>5.999999999994543E-2</v>
      </c>
      <c r="K46" s="23">
        <f>[1]Оплата!BF44</f>
        <v>-13.117299999999705</v>
      </c>
      <c r="L46" s="23">
        <f>[1]Оплата!AD44</f>
        <v>0</v>
      </c>
      <c r="M46" s="23">
        <f t="shared" si="14"/>
        <v>0.39539999999964037</v>
      </c>
      <c r="N46" s="24">
        <f t="shared" si="15"/>
        <v>0</v>
      </c>
      <c r="O46" s="22">
        <f t="shared" si="8"/>
        <v>0.39539999999964037</v>
      </c>
      <c r="P46" s="22"/>
      <c r="Q46" s="24">
        <f t="shared" si="10"/>
        <v>-13.512699999999345</v>
      </c>
      <c r="R46" s="24" t="str">
        <f t="shared" si="7"/>
        <v xml:space="preserve">№034 </v>
      </c>
    </row>
    <row r="47" spans="1:18">
      <c r="A47" s="8" t="s">
        <v>54</v>
      </c>
      <c r="B47" s="26">
        <v>9660.34</v>
      </c>
      <c r="C47" s="26">
        <v>4842.5600000000004</v>
      </c>
      <c r="D47" s="26">
        <v>14502.91</v>
      </c>
      <c r="E47" s="26">
        <v>9859.7800000000007</v>
      </c>
      <c r="F47" s="26">
        <v>4919.54</v>
      </c>
      <c r="G47" s="26">
        <v>14779.33</v>
      </c>
      <c r="H47" s="26">
        <f t="shared" si="18"/>
        <v>199.44000000000051</v>
      </c>
      <c r="I47" s="26">
        <f t="shared" si="18"/>
        <v>76.979999999999563</v>
      </c>
      <c r="J47" s="26">
        <f t="shared" si="3"/>
        <v>276.42000000000007</v>
      </c>
      <c r="K47" s="26">
        <f>[1]Оплата!BF45</f>
        <v>-729.48470000000088</v>
      </c>
      <c r="L47" s="26">
        <f>[1]Оплата!AD45</f>
        <v>950</v>
      </c>
      <c r="M47" s="26">
        <f t="shared" si="14"/>
        <v>1314.3096000000032</v>
      </c>
      <c r="N47" s="2">
        <f t="shared" si="15"/>
        <v>193.98959999999889</v>
      </c>
      <c r="O47" s="8">
        <f t="shared" si="8"/>
        <v>1508.2992000000022</v>
      </c>
      <c r="P47" s="8"/>
      <c r="Q47" s="2">
        <f t="shared" si="10"/>
        <v>-1287.7839000000031</v>
      </c>
      <c r="R47" s="2" t="str">
        <f t="shared" si="7"/>
        <v xml:space="preserve">№035 </v>
      </c>
    </row>
    <row r="48" spans="1:18">
      <c r="A48" s="22" t="s">
        <v>55</v>
      </c>
      <c r="B48" s="23">
        <v>6870.17</v>
      </c>
      <c r="C48" s="23">
        <v>2107.73</v>
      </c>
      <c r="D48" s="23">
        <v>8977.9</v>
      </c>
      <c r="E48" s="23">
        <v>7134.28</v>
      </c>
      <c r="F48" s="23">
        <v>2181.12</v>
      </c>
      <c r="G48" s="23">
        <v>9315.41</v>
      </c>
      <c r="H48" s="23">
        <f t="shared" si="18"/>
        <v>264.10999999999967</v>
      </c>
      <c r="I48" s="23">
        <f t="shared" si="18"/>
        <v>73.389999999999873</v>
      </c>
      <c r="J48" s="23">
        <f t="shared" si="3"/>
        <v>337.49999999999955</v>
      </c>
      <c r="K48" s="23">
        <f>[1]Оплата!BF46</f>
        <v>-328.75949999999875</v>
      </c>
      <c r="L48" s="23">
        <f>[1]Оплата!AD46</f>
        <v>2000</v>
      </c>
      <c r="M48" s="23">
        <f t="shared" si="14"/>
        <v>1740.4848999999979</v>
      </c>
      <c r="N48" s="24">
        <f t="shared" si="15"/>
        <v>184.94279999999969</v>
      </c>
      <c r="O48" s="22">
        <f t="shared" si="8"/>
        <v>1925.4276999999975</v>
      </c>
      <c r="P48" s="22"/>
      <c r="Q48" s="24">
        <f t="shared" si="10"/>
        <v>-254.18719999999621</v>
      </c>
      <c r="R48" s="24" t="str">
        <f t="shared" si="7"/>
        <v xml:space="preserve">№036 </v>
      </c>
    </row>
    <row r="49" spans="1:18">
      <c r="A49" s="8" t="s">
        <v>56</v>
      </c>
      <c r="B49" s="25">
        <v>11127.37</v>
      </c>
      <c r="C49" s="25">
        <v>5189.92</v>
      </c>
      <c r="D49" s="25">
        <v>16317.35</v>
      </c>
      <c r="E49" s="25">
        <v>11468.76</v>
      </c>
      <c r="F49" s="25">
        <v>5331.25</v>
      </c>
      <c r="G49" s="25">
        <v>16800.07</v>
      </c>
      <c r="H49" s="26">
        <f t="shared" si="18"/>
        <v>341.38999999999942</v>
      </c>
      <c r="I49" s="26">
        <f t="shared" si="18"/>
        <v>141.32999999999993</v>
      </c>
      <c r="J49" s="26">
        <f t="shared" si="3"/>
        <v>482.71999999999935</v>
      </c>
      <c r="K49" s="25">
        <f>[1]Оплата!BF47</f>
        <v>-2372.4851999999996</v>
      </c>
      <c r="L49" s="25">
        <f>[1]Оплата!AD47</f>
        <v>0</v>
      </c>
      <c r="M49" s="26">
        <f t="shared" si="14"/>
        <v>2249.7600999999963</v>
      </c>
      <c r="N49" s="2">
        <f t="shared" si="15"/>
        <v>356.1515999999998</v>
      </c>
      <c r="O49" s="8">
        <f>SUM(M49:N49)</f>
        <v>2605.911699999996</v>
      </c>
      <c r="P49" s="8"/>
      <c r="Q49" s="2">
        <f t="shared" si="10"/>
        <v>-4978.3968999999961</v>
      </c>
      <c r="R49" s="2" t="str">
        <f t="shared" si="7"/>
        <v xml:space="preserve">№037 </v>
      </c>
    </row>
    <row r="50" spans="1:18">
      <c r="A50" s="22" t="s">
        <v>57</v>
      </c>
      <c r="B50" s="23">
        <v>4029.73</v>
      </c>
      <c r="C50" s="23">
        <v>1908.79</v>
      </c>
      <c r="D50" s="23">
        <v>5938.54</v>
      </c>
      <c r="E50" s="23">
        <v>4173.03</v>
      </c>
      <c r="F50" s="23">
        <v>1978.4</v>
      </c>
      <c r="G50" s="23">
        <v>6151.4400000000005</v>
      </c>
      <c r="H50" s="23">
        <f t="shared" si="18"/>
        <v>143.29999999999973</v>
      </c>
      <c r="I50" s="23">
        <f t="shared" si="18"/>
        <v>69.610000000000127</v>
      </c>
      <c r="J50" s="23">
        <f t="shared" si="3"/>
        <v>212.90999999999985</v>
      </c>
      <c r="K50" s="23">
        <f>[1]Оплата!BF48</f>
        <v>3911.4187153108155</v>
      </c>
      <c r="L50" s="23">
        <f>[1]Оплата!AD48</f>
        <v>0</v>
      </c>
      <c r="M50" s="23">
        <f t="shared" si="14"/>
        <v>944.34699999999816</v>
      </c>
      <c r="N50" s="24">
        <f t="shared" si="15"/>
        <v>175.41720000000032</v>
      </c>
      <c r="O50" s="22">
        <f t="shared" si="8"/>
        <v>1119.7641999999985</v>
      </c>
      <c r="P50" s="22"/>
      <c r="Q50" s="24">
        <f t="shared" ref="Q50:Q81" si="19">K50-O50+L50+P50</f>
        <v>2791.6545153108173</v>
      </c>
      <c r="R50" s="24" t="str">
        <f t="shared" si="7"/>
        <v>№038</v>
      </c>
    </row>
    <row r="51" spans="1:18">
      <c r="A51" s="8" t="s">
        <v>283</v>
      </c>
      <c r="B51" s="26"/>
      <c r="C51" s="26"/>
      <c r="D51" s="26"/>
      <c r="E51" s="26"/>
      <c r="F51" s="26"/>
      <c r="G51" s="26"/>
      <c r="H51" s="26"/>
      <c r="I51" s="26"/>
      <c r="J51" s="26">
        <f t="shared" si="3"/>
        <v>0</v>
      </c>
      <c r="K51" s="26">
        <f>[1]Оплата!BF49</f>
        <v>-582.58610000000476</v>
      </c>
      <c r="L51" s="26">
        <f>[1]Оплата!AD49</f>
        <v>0</v>
      </c>
      <c r="M51" s="26">
        <f t="shared" si="14"/>
        <v>0</v>
      </c>
      <c r="N51" s="2">
        <f t="shared" si="15"/>
        <v>0</v>
      </c>
      <c r="O51" s="8">
        <f t="shared" si="8"/>
        <v>0</v>
      </c>
      <c r="P51" s="8"/>
      <c r="Q51" s="2">
        <f t="shared" si="19"/>
        <v>-582.58610000000476</v>
      </c>
      <c r="R51" s="2" t="str">
        <f t="shared" si="7"/>
        <v>№039  сбыт</v>
      </c>
    </row>
    <row r="52" spans="1:18">
      <c r="A52" s="22" t="s">
        <v>58</v>
      </c>
      <c r="B52" s="23">
        <v>1372.33</v>
      </c>
      <c r="C52" s="23">
        <v>2550.5300000000002</v>
      </c>
      <c r="D52" s="23">
        <v>3922.88</v>
      </c>
      <c r="E52" s="23">
        <v>1372.33</v>
      </c>
      <c r="F52" s="23">
        <v>2550.5300000000002</v>
      </c>
      <c r="G52" s="23">
        <v>3922.88</v>
      </c>
      <c r="H52" s="23">
        <f t="shared" ref="H52:I58" si="20">E52-B52</f>
        <v>0</v>
      </c>
      <c r="I52" s="23">
        <f t="shared" si="20"/>
        <v>0</v>
      </c>
      <c r="J52" s="23">
        <f t="shared" si="3"/>
        <v>0</v>
      </c>
      <c r="K52" s="23">
        <f>[1]Оплата!BF50</f>
        <v>-0.42230000000025658</v>
      </c>
      <c r="L52" s="23">
        <f>[1]Оплата!AD50</f>
        <v>0</v>
      </c>
      <c r="M52" s="23">
        <f t="shared" si="14"/>
        <v>0</v>
      </c>
      <c r="N52" s="24">
        <f t="shared" si="15"/>
        <v>0</v>
      </c>
      <c r="O52" s="22">
        <f t="shared" si="8"/>
        <v>0</v>
      </c>
      <c r="P52" s="22"/>
      <c r="Q52" s="24">
        <f t="shared" si="19"/>
        <v>-0.42230000000025658</v>
      </c>
      <c r="R52" s="24" t="str">
        <f t="shared" si="7"/>
        <v>№040</v>
      </c>
    </row>
    <row r="53" spans="1:18">
      <c r="A53" s="8" t="s">
        <v>59</v>
      </c>
      <c r="B53" s="26">
        <v>5376.3</v>
      </c>
      <c r="C53" s="26">
        <v>2875.08</v>
      </c>
      <c r="D53" s="26">
        <v>8251.81</v>
      </c>
      <c r="E53" s="26">
        <v>5508.31</v>
      </c>
      <c r="F53" s="26">
        <v>2895.94</v>
      </c>
      <c r="G53" s="26">
        <v>8404.68</v>
      </c>
      <c r="H53" s="26">
        <f t="shared" si="20"/>
        <v>132.01000000000022</v>
      </c>
      <c r="I53" s="26">
        <f t="shared" si="20"/>
        <v>20.860000000000127</v>
      </c>
      <c r="J53" s="26">
        <f t="shared" si="3"/>
        <v>152.87000000000035</v>
      </c>
      <c r="K53" s="26">
        <f>[1]Оплата!BF51</f>
        <v>-1445.9569999999999</v>
      </c>
      <c r="L53" s="26">
        <f>[1]Оплата!AD51</f>
        <v>2500</v>
      </c>
      <c r="M53" s="26">
        <f t="shared" si="14"/>
        <v>869.94590000000142</v>
      </c>
      <c r="N53" s="2">
        <f t="shared" si="15"/>
        <v>52.567200000000319</v>
      </c>
      <c r="O53" s="8">
        <f t="shared" si="8"/>
        <v>922.51310000000171</v>
      </c>
      <c r="P53" s="8"/>
      <c r="Q53" s="2">
        <f t="shared" si="19"/>
        <v>131.52989999999863</v>
      </c>
      <c r="R53" s="2" t="str">
        <f t="shared" si="7"/>
        <v xml:space="preserve">№041 </v>
      </c>
    </row>
    <row r="54" spans="1:18">
      <c r="A54" s="22" t="s">
        <v>60</v>
      </c>
      <c r="B54" s="23">
        <v>9110.3000000000011</v>
      </c>
      <c r="C54" s="23">
        <v>4019.26</v>
      </c>
      <c r="D54" s="23">
        <v>13129.57</v>
      </c>
      <c r="E54" s="23">
        <v>9197.84</v>
      </c>
      <c r="F54" s="23">
        <v>4039.71</v>
      </c>
      <c r="G54" s="23">
        <v>13237.550000000001</v>
      </c>
      <c r="H54" s="23">
        <f t="shared" si="20"/>
        <v>87.539999999999054</v>
      </c>
      <c r="I54" s="23">
        <f t="shared" si="20"/>
        <v>20.449999999999818</v>
      </c>
      <c r="J54" s="23">
        <f t="shared" si="3"/>
        <v>107.98999999999887</v>
      </c>
      <c r="K54" s="23">
        <f>[1]Оплата!BF52</f>
        <v>-851.7146000000057</v>
      </c>
      <c r="L54" s="23">
        <f>[1]Оплата!AD52</f>
        <v>0</v>
      </c>
      <c r="M54" s="23">
        <f t="shared" si="14"/>
        <v>576.88859999999374</v>
      </c>
      <c r="N54" s="24">
        <f t="shared" si="15"/>
        <v>51.533999999999544</v>
      </c>
      <c r="O54" s="22">
        <f t="shared" si="8"/>
        <v>628.42259999999328</v>
      </c>
      <c r="P54" s="22"/>
      <c r="Q54" s="24">
        <f t="shared" si="19"/>
        <v>-1480.137199999999</v>
      </c>
      <c r="R54" s="24" t="str">
        <f t="shared" si="7"/>
        <v xml:space="preserve">№041а </v>
      </c>
    </row>
    <row r="55" spans="1:18">
      <c r="A55" s="8" t="s">
        <v>61</v>
      </c>
      <c r="B55" s="26">
        <v>3882.48</v>
      </c>
      <c r="C55" s="26">
        <v>2391.23</v>
      </c>
      <c r="D55" s="26">
        <v>6273.75</v>
      </c>
      <c r="E55" s="26">
        <v>4054.9500000000003</v>
      </c>
      <c r="F55" s="26">
        <v>2406.21</v>
      </c>
      <c r="G55" s="26">
        <v>6461.1900000000005</v>
      </c>
      <c r="H55" s="26">
        <f t="shared" si="20"/>
        <v>172.47000000000025</v>
      </c>
      <c r="I55" s="26">
        <f t="shared" si="20"/>
        <v>14.980000000000018</v>
      </c>
      <c r="J55" s="26">
        <f t="shared" si="3"/>
        <v>187.45000000000027</v>
      </c>
      <c r="K55" s="26">
        <f>[1]Оплата!BF53</f>
        <v>-2415.8687999999993</v>
      </c>
      <c r="L55" s="26">
        <f>[1]Оплата!AD53</f>
        <v>2415.87</v>
      </c>
      <c r="M55" s="26">
        <f t="shared" si="14"/>
        <v>1136.5773000000017</v>
      </c>
      <c r="N55" s="2">
        <f t="shared" si="15"/>
        <v>37.749600000000044</v>
      </c>
      <c r="O55" s="8">
        <f t="shared" si="8"/>
        <v>1174.3269000000018</v>
      </c>
      <c r="P55" s="8"/>
      <c r="Q55" s="2">
        <f t="shared" si="19"/>
        <v>-1174.3257000000012</v>
      </c>
      <c r="R55" s="2" t="str">
        <f t="shared" si="7"/>
        <v xml:space="preserve">№042 </v>
      </c>
    </row>
    <row r="56" spans="1:18">
      <c r="A56" s="22" t="s">
        <v>62</v>
      </c>
      <c r="B56" s="23">
        <v>4658.29</v>
      </c>
      <c r="C56" s="23">
        <v>1728.46</v>
      </c>
      <c r="D56" s="23">
        <v>6386.76</v>
      </c>
      <c r="E56" s="23">
        <v>4876.17</v>
      </c>
      <c r="F56" s="23">
        <v>1783.15</v>
      </c>
      <c r="G56" s="23">
        <v>6659.32</v>
      </c>
      <c r="H56" s="23">
        <f t="shared" si="20"/>
        <v>217.88000000000011</v>
      </c>
      <c r="I56" s="23">
        <f t="shared" si="20"/>
        <v>54.690000000000055</v>
      </c>
      <c r="J56" s="23">
        <f t="shared" si="3"/>
        <v>272.57000000000016</v>
      </c>
      <c r="K56" s="23">
        <f>[1]Оплата!BF54</f>
        <v>2197.5355</v>
      </c>
      <c r="L56" s="23">
        <f>[1]Оплата!AD54</f>
        <v>0</v>
      </c>
      <c r="M56" s="23">
        <f t="shared" si="14"/>
        <v>1435.8292000000006</v>
      </c>
      <c r="N56" s="24">
        <f t="shared" si="15"/>
        <v>137.81880000000015</v>
      </c>
      <c r="O56" s="22">
        <f t="shared" si="8"/>
        <v>1573.6480000000008</v>
      </c>
      <c r="P56" s="22"/>
      <c r="Q56" s="24">
        <f t="shared" si="19"/>
        <v>623.88749999999914</v>
      </c>
      <c r="R56" s="24" t="str">
        <f t="shared" si="7"/>
        <v xml:space="preserve">№043\1 </v>
      </c>
    </row>
    <row r="57" spans="1:18">
      <c r="A57" s="8" t="s">
        <v>63</v>
      </c>
      <c r="B57" s="25">
        <v>19744.45</v>
      </c>
      <c r="C57" s="25">
        <v>9106.7800000000007</v>
      </c>
      <c r="D57" s="25">
        <v>28851.24</v>
      </c>
      <c r="E57" s="25">
        <v>20069.86</v>
      </c>
      <c r="F57" s="25">
        <v>9179.15</v>
      </c>
      <c r="G57" s="25">
        <v>29249.02</v>
      </c>
      <c r="H57" s="26">
        <f t="shared" si="20"/>
        <v>325.40999999999985</v>
      </c>
      <c r="I57" s="26">
        <f t="shared" si="20"/>
        <v>72.369999999998981</v>
      </c>
      <c r="J57" s="26">
        <f t="shared" si="3"/>
        <v>397.77999999999884</v>
      </c>
      <c r="K57" s="25">
        <f>[1]Оплата!BF55</f>
        <v>237.04529999999613</v>
      </c>
      <c r="L57" s="25">
        <f>[1]Оплата!AD55</f>
        <v>1150</v>
      </c>
      <c r="M57" s="26">
        <f t="shared" si="14"/>
        <v>2144.4518999999991</v>
      </c>
      <c r="N57" s="2">
        <f t="shared" si="15"/>
        <v>182.37239999999744</v>
      </c>
      <c r="O57" s="8">
        <f t="shared" si="8"/>
        <v>2326.8242999999966</v>
      </c>
      <c r="P57" s="8"/>
      <c r="Q57" s="2">
        <f t="shared" si="19"/>
        <v>-939.77900000000045</v>
      </c>
      <c r="R57" s="2" t="str">
        <f t="shared" si="7"/>
        <v xml:space="preserve">№043\2 </v>
      </c>
    </row>
    <row r="58" spans="1:18">
      <c r="A58" s="22" t="s">
        <v>64</v>
      </c>
      <c r="B58" s="23">
        <v>5391.84</v>
      </c>
      <c r="C58" s="23">
        <v>2573.96</v>
      </c>
      <c r="D58" s="23">
        <v>7965.8</v>
      </c>
      <c r="E58" s="23">
        <v>5578.92</v>
      </c>
      <c r="F58" s="23">
        <v>2650</v>
      </c>
      <c r="G58" s="23">
        <v>8228.93</v>
      </c>
      <c r="H58" s="23">
        <f t="shared" si="20"/>
        <v>187.07999999999993</v>
      </c>
      <c r="I58" s="23">
        <f t="shared" si="20"/>
        <v>76.039999999999964</v>
      </c>
      <c r="J58" s="23">
        <f t="shared" si="3"/>
        <v>263.11999999999989</v>
      </c>
      <c r="K58" s="23">
        <f>[1]Оплата!BF56</f>
        <v>-697.71170000000166</v>
      </c>
      <c r="L58" s="23">
        <f>[1]Оплата!AD56</f>
        <v>0</v>
      </c>
      <c r="M58" s="23">
        <f t="shared" si="14"/>
        <v>1232.8571999999995</v>
      </c>
      <c r="N58" s="24">
        <f t="shared" si="15"/>
        <v>191.62079999999992</v>
      </c>
      <c r="O58" s="22">
        <f t="shared" si="8"/>
        <v>1424.4779999999994</v>
      </c>
      <c r="P58" s="22"/>
      <c r="Q58" s="24">
        <f t="shared" si="19"/>
        <v>-2122.1897000000008</v>
      </c>
      <c r="R58" s="24" t="str">
        <f t="shared" si="7"/>
        <v xml:space="preserve">№044 </v>
      </c>
    </row>
    <row r="59" spans="1:18">
      <c r="A59" s="8" t="s">
        <v>65</v>
      </c>
      <c r="B59" s="26"/>
      <c r="C59" s="26"/>
      <c r="D59" s="26"/>
      <c r="E59" s="26"/>
      <c r="F59" s="26"/>
      <c r="G59" s="26"/>
      <c r="H59" s="26"/>
      <c r="I59" s="26"/>
      <c r="J59" s="26">
        <f t="shared" si="3"/>
        <v>0</v>
      </c>
      <c r="K59" s="26">
        <f>[1]Оплата!BF57</f>
        <v>0</v>
      </c>
      <c r="L59" s="26">
        <f>[1]Оплата!AD57</f>
        <v>0</v>
      </c>
      <c r="M59" s="26"/>
      <c r="N59" s="2"/>
      <c r="O59" s="8"/>
      <c r="P59" s="8"/>
      <c r="Q59" s="2">
        <f t="shared" si="19"/>
        <v>0</v>
      </c>
      <c r="R59" s="2" t="str">
        <f t="shared" si="7"/>
        <v>№045 не установлен</v>
      </c>
    </row>
    <row r="60" spans="1:18">
      <c r="A60" s="22" t="s">
        <v>66</v>
      </c>
      <c r="B60" s="23">
        <v>6112.87</v>
      </c>
      <c r="C60" s="23">
        <v>4046.12</v>
      </c>
      <c r="D60" s="23">
        <v>10159</v>
      </c>
      <c r="E60" s="23">
        <v>6613.04</v>
      </c>
      <c r="F60" s="23">
        <v>4254.1400000000003</v>
      </c>
      <c r="G60" s="23">
        <v>10867.2</v>
      </c>
      <c r="H60" s="23">
        <f t="shared" ref="H60:I75" si="21">E60-B60</f>
        <v>500.17000000000007</v>
      </c>
      <c r="I60" s="23">
        <f t="shared" si="21"/>
        <v>208.02000000000044</v>
      </c>
      <c r="J60" s="23">
        <f t="shared" si="3"/>
        <v>708.19000000000051</v>
      </c>
      <c r="K60" s="23">
        <f>[1]Оплата!BF58</f>
        <v>-3911.8351999999977</v>
      </c>
      <c r="L60" s="23">
        <f>[1]Оплата!AD58</f>
        <v>3911.84</v>
      </c>
      <c r="M60" s="23">
        <f t="shared" ref="M60:M91" si="22">H60*M$6</f>
        <v>3296.1203000000005</v>
      </c>
      <c r="N60" s="24">
        <f t="shared" ref="N60:N91" si="23">I60*N$6</f>
        <v>524.21040000000107</v>
      </c>
      <c r="O60" s="22">
        <f t="shared" si="8"/>
        <v>3820.3307000000013</v>
      </c>
      <c r="P60" s="22"/>
      <c r="Q60" s="24">
        <f t="shared" si="19"/>
        <v>-3820.3258999999989</v>
      </c>
      <c r="R60" s="24" t="str">
        <f t="shared" si="7"/>
        <v xml:space="preserve">№046 </v>
      </c>
    </row>
    <row r="61" spans="1:18">
      <c r="A61" s="8" t="s">
        <v>67</v>
      </c>
      <c r="B61" s="26">
        <v>7572.54</v>
      </c>
      <c r="C61" s="26">
        <v>3147.7000000000003</v>
      </c>
      <c r="D61" s="26">
        <v>10720.27</v>
      </c>
      <c r="E61" s="26">
        <v>7623.31</v>
      </c>
      <c r="F61" s="26">
        <v>3186.7000000000003</v>
      </c>
      <c r="G61" s="26">
        <v>10810.04</v>
      </c>
      <c r="H61" s="26">
        <f t="shared" si="21"/>
        <v>50.770000000000437</v>
      </c>
      <c r="I61" s="26">
        <f t="shared" si="21"/>
        <v>39</v>
      </c>
      <c r="J61" s="26">
        <f t="shared" si="3"/>
        <v>89.770000000000437</v>
      </c>
      <c r="K61" s="26">
        <f>[1]Оплата!BF59</f>
        <v>-2670.6963999999998</v>
      </c>
      <c r="L61" s="26">
        <f>[1]Оплата!AD59</f>
        <v>0</v>
      </c>
      <c r="M61" s="26">
        <f t="shared" si="22"/>
        <v>334.57430000000289</v>
      </c>
      <c r="N61" s="2">
        <f t="shared" si="23"/>
        <v>98.28</v>
      </c>
      <c r="O61" s="8">
        <f t="shared" si="8"/>
        <v>432.85430000000292</v>
      </c>
      <c r="P61" s="8"/>
      <c r="Q61" s="2">
        <f t="shared" si="19"/>
        <v>-3103.5507000000025</v>
      </c>
      <c r="R61" s="2" t="str">
        <f t="shared" si="7"/>
        <v xml:space="preserve">№046а </v>
      </c>
    </row>
    <row r="62" spans="1:18">
      <c r="A62" s="22" t="s">
        <v>68</v>
      </c>
      <c r="B62" s="23">
        <v>314.78000000000003</v>
      </c>
      <c r="C62" s="23">
        <v>144.71</v>
      </c>
      <c r="D62" s="23">
        <v>459.5</v>
      </c>
      <c r="E62" s="23">
        <v>314.78000000000003</v>
      </c>
      <c r="F62" s="23">
        <v>144.71</v>
      </c>
      <c r="G62" s="23">
        <v>459.5</v>
      </c>
      <c r="H62" s="23">
        <f t="shared" si="21"/>
        <v>0</v>
      </c>
      <c r="I62" s="23">
        <f t="shared" si="21"/>
        <v>0</v>
      </c>
      <c r="J62" s="23">
        <f t="shared" si="3"/>
        <v>0</v>
      </c>
      <c r="K62" s="23">
        <f>[1]Оплата!BF60</f>
        <v>-2071.5971</v>
      </c>
      <c r="L62" s="23">
        <f>[1]Оплата!AD60</f>
        <v>0</v>
      </c>
      <c r="M62" s="23">
        <f t="shared" si="22"/>
        <v>0</v>
      </c>
      <c r="N62" s="24">
        <f t="shared" si="23"/>
        <v>0</v>
      </c>
      <c r="O62" s="22">
        <f t="shared" si="8"/>
        <v>0</v>
      </c>
      <c r="P62" s="22"/>
      <c r="Q62" s="24">
        <f t="shared" si="19"/>
        <v>-2071.5971</v>
      </c>
      <c r="R62" s="24" t="str">
        <f t="shared" si="7"/>
        <v xml:space="preserve">№047 </v>
      </c>
    </row>
    <row r="63" spans="1:18">
      <c r="A63" s="8" t="s">
        <v>69</v>
      </c>
      <c r="B63" s="26">
        <v>12035.86</v>
      </c>
      <c r="C63" s="26">
        <v>3256.1</v>
      </c>
      <c r="D63" s="26">
        <v>15291.98</v>
      </c>
      <c r="E63" s="26">
        <v>12787.78</v>
      </c>
      <c r="F63" s="26">
        <v>3422.88</v>
      </c>
      <c r="G63" s="26">
        <v>16210.68</v>
      </c>
      <c r="H63" s="26">
        <f t="shared" si="21"/>
        <v>751.92000000000007</v>
      </c>
      <c r="I63" s="26">
        <f t="shared" si="21"/>
        <v>166.7800000000002</v>
      </c>
      <c r="J63" s="26">
        <f t="shared" si="3"/>
        <v>918.70000000000027</v>
      </c>
      <c r="K63" s="26">
        <f>[1]Оплата!BF61</f>
        <v>-21446.6312</v>
      </c>
      <c r="L63" s="26">
        <f>[1]Оплата!AD61</f>
        <v>0</v>
      </c>
      <c r="M63" s="26">
        <f t="shared" si="22"/>
        <v>4955.1528000000008</v>
      </c>
      <c r="N63" s="2">
        <f t="shared" si="23"/>
        <v>420.2856000000005</v>
      </c>
      <c r="O63" s="8">
        <f>SUM(M63:N63)</f>
        <v>5375.4384000000009</v>
      </c>
      <c r="P63" s="8"/>
      <c r="Q63" s="2">
        <f t="shared" si="19"/>
        <v>-26822.069600000003</v>
      </c>
      <c r="R63" s="2" t="str">
        <f t="shared" si="7"/>
        <v xml:space="preserve">№048 </v>
      </c>
    </row>
    <row r="64" spans="1:18">
      <c r="A64" s="22" t="s">
        <v>70</v>
      </c>
      <c r="B64" s="23">
        <v>9271.49</v>
      </c>
      <c r="C64" s="23">
        <v>3453.87</v>
      </c>
      <c r="D64" s="23">
        <v>12725.37</v>
      </c>
      <c r="E64" s="23">
        <v>9808.73</v>
      </c>
      <c r="F64" s="23">
        <v>3528.81</v>
      </c>
      <c r="G64" s="23">
        <v>13337.550000000001</v>
      </c>
      <c r="H64" s="23">
        <f t="shared" si="21"/>
        <v>537.23999999999978</v>
      </c>
      <c r="I64" s="23">
        <f t="shared" si="21"/>
        <v>74.940000000000055</v>
      </c>
      <c r="J64" s="23">
        <f t="shared" si="3"/>
        <v>612.17999999999984</v>
      </c>
      <c r="K64" s="23">
        <f>[1]Оплата!BF62</f>
        <v>-2746.7371999999978</v>
      </c>
      <c r="L64" s="23">
        <f>[1]Оплата!AD62</f>
        <v>3000</v>
      </c>
      <c r="M64" s="23">
        <f t="shared" si="22"/>
        <v>3540.4115999999985</v>
      </c>
      <c r="N64" s="24">
        <f t="shared" si="23"/>
        <v>188.84880000000013</v>
      </c>
      <c r="O64" s="22">
        <f t="shared" si="8"/>
        <v>3729.2603999999988</v>
      </c>
      <c r="P64" s="22"/>
      <c r="Q64" s="24">
        <f t="shared" si="19"/>
        <v>-3475.997599999997</v>
      </c>
      <c r="R64" s="24" t="str">
        <f t="shared" si="7"/>
        <v xml:space="preserve">№049 </v>
      </c>
    </row>
    <row r="65" spans="1:18">
      <c r="A65" s="8" t="s">
        <v>71</v>
      </c>
      <c r="B65" s="25">
        <v>10900.380000000001</v>
      </c>
      <c r="C65" s="25">
        <v>4425.05</v>
      </c>
      <c r="D65" s="25">
        <v>15325.44</v>
      </c>
      <c r="E65" s="25">
        <v>11164.39</v>
      </c>
      <c r="F65" s="25">
        <v>4510.3900000000003</v>
      </c>
      <c r="G65" s="25">
        <v>15674.78</v>
      </c>
      <c r="H65" s="26">
        <f t="shared" si="21"/>
        <v>264.0099999999984</v>
      </c>
      <c r="I65" s="26">
        <f t="shared" si="21"/>
        <v>85.340000000000146</v>
      </c>
      <c r="J65" s="26">
        <f t="shared" si="3"/>
        <v>349.34999999999854</v>
      </c>
      <c r="K65" s="25">
        <f>[1]Оплата!BF63</f>
        <v>-4185.2375000000047</v>
      </c>
      <c r="L65" s="25">
        <f>[1]Оплата!AD63</f>
        <v>0</v>
      </c>
      <c r="M65" s="26">
        <f t="shared" si="22"/>
        <v>1739.8258999999894</v>
      </c>
      <c r="N65" s="2">
        <f t="shared" si="23"/>
        <v>215.05680000000038</v>
      </c>
      <c r="O65" s="8">
        <f t="shared" si="8"/>
        <v>1954.8826999999897</v>
      </c>
      <c r="P65" s="8"/>
      <c r="Q65" s="2">
        <f t="shared" si="19"/>
        <v>-6140.1201999999939</v>
      </c>
      <c r="R65" s="2" t="str">
        <f t="shared" si="7"/>
        <v xml:space="preserve">№050 </v>
      </c>
    </row>
    <row r="66" spans="1:18">
      <c r="A66" s="22" t="s">
        <v>72</v>
      </c>
      <c r="B66" s="23">
        <v>16391.59</v>
      </c>
      <c r="C66" s="23">
        <v>15407.23</v>
      </c>
      <c r="D66" s="23">
        <v>31798.82</v>
      </c>
      <c r="E66" s="23">
        <v>16652.920000000002</v>
      </c>
      <c r="F66" s="23">
        <v>15553.15</v>
      </c>
      <c r="G66" s="23">
        <v>32206.080000000002</v>
      </c>
      <c r="H66" s="23">
        <f t="shared" si="21"/>
        <v>261.33000000000175</v>
      </c>
      <c r="I66" s="23">
        <f t="shared" si="21"/>
        <v>145.92000000000007</v>
      </c>
      <c r="J66" s="23">
        <f t="shared" si="3"/>
        <v>407.25000000000182</v>
      </c>
      <c r="K66" s="23">
        <f>[1]Оплата!BF64</f>
        <v>-14064.505899999998</v>
      </c>
      <c r="L66" s="23">
        <f>[1]Оплата!AD64</f>
        <v>0</v>
      </c>
      <c r="M66" s="23">
        <f t="shared" si="22"/>
        <v>1722.1647000000114</v>
      </c>
      <c r="N66" s="24">
        <f t="shared" si="23"/>
        <v>367.7184000000002</v>
      </c>
      <c r="O66" s="22">
        <f t="shared" si="8"/>
        <v>2089.8831000000118</v>
      </c>
      <c r="P66" s="22"/>
      <c r="Q66" s="24">
        <f t="shared" si="19"/>
        <v>-16154.38900000001</v>
      </c>
      <c r="R66" s="24" t="str">
        <f t="shared" si="7"/>
        <v xml:space="preserve">№051 </v>
      </c>
    </row>
    <row r="67" spans="1:18">
      <c r="A67" s="8" t="s">
        <v>73</v>
      </c>
      <c r="B67" s="26">
        <v>5850</v>
      </c>
      <c r="C67" s="26">
        <v>2216.27</v>
      </c>
      <c r="D67" s="26">
        <v>8066.28</v>
      </c>
      <c r="E67" s="26">
        <v>6039.6900000000005</v>
      </c>
      <c r="F67" s="26">
        <v>2287.33</v>
      </c>
      <c r="G67" s="26">
        <v>8327.0300000000007</v>
      </c>
      <c r="H67" s="26">
        <f t="shared" si="21"/>
        <v>189.69000000000051</v>
      </c>
      <c r="I67" s="26">
        <f t="shared" si="21"/>
        <v>71.059999999999945</v>
      </c>
      <c r="J67" s="26">
        <f t="shared" si="3"/>
        <v>260.75000000000045</v>
      </c>
      <c r="K67" s="26">
        <f>[1]Оплата!BF65</f>
        <v>-1409.0828999999999</v>
      </c>
      <c r="L67" s="26">
        <f>[1]Оплата!AD65</f>
        <v>0</v>
      </c>
      <c r="M67" s="26">
        <f t="shared" si="22"/>
        <v>1250.0571000000034</v>
      </c>
      <c r="N67" s="2">
        <f t="shared" si="23"/>
        <v>179.07119999999986</v>
      </c>
      <c r="O67" s="8">
        <f t="shared" si="8"/>
        <v>1429.1283000000033</v>
      </c>
      <c r="P67" s="8"/>
      <c r="Q67" s="2">
        <f t="shared" si="19"/>
        <v>-2838.2112000000034</v>
      </c>
      <c r="R67" s="2" t="str">
        <f t="shared" si="7"/>
        <v xml:space="preserve">№052 </v>
      </c>
    </row>
    <row r="68" spans="1:18">
      <c r="A68" s="22" t="s">
        <v>74</v>
      </c>
      <c r="B68" s="23">
        <v>5337.16</v>
      </c>
      <c r="C68" s="23">
        <v>1728.68</v>
      </c>
      <c r="D68" s="23">
        <v>7065.88</v>
      </c>
      <c r="E68" s="23">
        <v>5605.92</v>
      </c>
      <c r="F68" s="23">
        <v>1769.18</v>
      </c>
      <c r="G68" s="23">
        <v>7375.14</v>
      </c>
      <c r="H68" s="23">
        <f t="shared" si="21"/>
        <v>268.76000000000022</v>
      </c>
      <c r="I68" s="23">
        <f t="shared" si="21"/>
        <v>40.5</v>
      </c>
      <c r="J68" s="23">
        <f t="shared" si="3"/>
        <v>309.26000000000022</v>
      </c>
      <c r="K68" s="23">
        <f>[1]Оплата!BF66</f>
        <v>-2416.2969999999996</v>
      </c>
      <c r="L68" s="23">
        <f>[1]Оплата!AD66</f>
        <v>0</v>
      </c>
      <c r="M68" s="23">
        <f t="shared" si="22"/>
        <v>1771.1284000000014</v>
      </c>
      <c r="N68" s="24">
        <f t="shared" si="23"/>
        <v>102.06</v>
      </c>
      <c r="O68" s="22">
        <f t="shared" si="8"/>
        <v>1873.1884000000014</v>
      </c>
      <c r="P68" s="22"/>
      <c r="Q68" s="24">
        <f t="shared" si="19"/>
        <v>-4289.4854000000014</v>
      </c>
      <c r="R68" s="24" t="str">
        <f t="shared" si="7"/>
        <v xml:space="preserve">№052а </v>
      </c>
    </row>
    <row r="69" spans="1:18">
      <c r="A69" s="8" t="s">
        <v>75</v>
      </c>
      <c r="B69" s="26">
        <v>151.64000000000001</v>
      </c>
      <c r="C69" s="26">
        <v>81.040000000000006</v>
      </c>
      <c r="D69" s="26">
        <v>232.69</v>
      </c>
      <c r="E69" s="26">
        <v>163.75</v>
      </c>
      <c r="F69" s="26">
        <v>84.63</v>
      </c>
      <c r="G69" s="26">
        <v>248.39000000000001</v>
      </c>
      <c r="H69" s="26">
        <f t="shared" si="21"/>
        <v>12.109999999999985</v>
      </c>
      <c r="I69" s="26">
        <f t="shared" si="21"/>
        <v>3.5899999999999892</v>
      </c>
      <c r="J69" s="26">
        <f t="shared" si="3"/>
        <v>15.699999999999974</v>
      </c>
      <c r="K69" s="26">
        <f>[1]Оплата!BF67</f>
        <v>-27.472400000000022</v>
      </c>
      <c r="L69" s="26">
        <f>[1]Оплата!AD67</f>
        <v>0</v>
      </c>
      <c r="M69" s="26">
        <f t="shared" si="22"/>
        <v>79.804899999999904</v>
      </c>
      <c r="N69" s="2">
        <f t="shared" si="23"/>
        <v>9.0467999999999726</v>
      </c>
      <c r="O69" s="8">
        <f t="shared" si="8"/>
        <v>88.85169999999988</v>
      </c>
      <c r="P69" s="8"/>
      <c r="Q69" s="2">
        <f t="shared" si="19"/>
        <v>-116.3240999999999</v>
      </c>
      <c r="R69" s="2" t="str">
        <f t="shared" si="7"/>
        <v xml:space="preserve">№053 </v>
      </c>
    </row>
    <row r="70" spans="1:18">
      <c r="A70" s="22" t="s">
        <v>76</v>
      </c>
      <c r="B70" s="23">
        <v>1492.6100000000001</v>
      </c>
      <c r="C70" s="23">
        <v>719.7</v>
      </c>
      <c r="D70" s="23">
        <v>2212.31</v>
      </c>
      <c r="E70" s="23">
        <v>1547.5900000000001</v>
      </c>
      <c r="F70" s="23">
        <v>745.1</v>
      </c>
      <c r="G70" s="23">
        <v>2292.69</v>
      </c>
      <c r="H70" s="23">
        <f t="shared" si="21"/>
        <v>54.980000000000018</v>
      </c>
      <c r="I70" s="23">
        <f t="shared" si="21"/>
        <v>25.399999999999977</v>
      </c>
      <c r="J70" s="23">
        <f t="shared" si="3"/>
        <v>80.38</v>
      </c>
      <c r="K70" s="23">
        <f>[1]Оплата!BF68</f>
        <v>-1689.9905000000003</v>
      </c>
      <c r="L70" s="23">
        <f>[1]Оплата!AD68</f>
        <v>1500</v>
      </c>
      <c r="M70" s="23">
        <f t="shared" si="22"/>
        <v>362.3182000000001</v>
      </c>
      <c r="N70" s="24">
        <f t="shared" si="23"/>
        <v>64.007999999999939</v>
      </c>
      <c r="O70" s="22">
        <f t="shared" si="8"/>
        <v>426.32620000000003</v>
      </c>
      <c r="P70" s="22"/>
      <c r="Q70" s="24">
        <f t="shared" si="19"/>
        <v>-616.31670000000031</v>
      </c>
      <c r="R70" s="24" t="str">
        <f t="shared" si="7"/>
        <v xml:space="preserve">№054 </v>
      </c>
    </row>
    <row r="71" spans="1:18">
      <c r="A71" s="8" t="s">
        <v>77</v>
      </c>
      <c r="B71" s="26">
        <v>10919.95</v>
      </c>
      <c r="C71" s="26">
        <v>4691.66</v>
      </c>
      <c r="D71" s="26">
        <v>15611.630000000001</v>
      </c>
      <c r="E71" s="26">
        <v>11424.35</v>
      </c>
      <c r="F71" s="26">
        <v>4823.88</v>
      </c>
      <c r="G71" s="26">
        <v>16248.25</v>
      </c>
      <c r="H71" s="26">
        <f t="shared" si="21"/>
        <v>504.39999999999964</v>
      </c>
      <c r="I71" s="26">
        <f t="shared" si="21"/>
        <v>132.22000000000025</v>
      </c>
      <c r="J71" s="26">
        <f t="shared" si="3"/>
        <v>636.61999999999989</v>
      </c>
      <c r="K71" s="26">
        <f>[1]Оплата!BF69</f>
        <v>-3345.6006000000025</v>
      </c>
      <c r="L71" s="26">
        <f>[1]Оплата!AD69</f>
        <v>3350</v>
      </c>
      <c r="M71" s="26">
        <f t="shared" si="22"/>
        <v>3323.9959999999974</v>
      </c>
      <c r="N71" s="2">
        <f t="shared" si="23"/>
        <v>333.19440000000066</v>
      </c>
      <c r="O71" s="8">
        <f t="shared" si="8"/>
        <v>3657.1903999999981</v>
      </c>
      <c r="P71" s="8"/>
      <c r="Q71" s="2">
        <f t="shared" si="19"/>
        <v>-3652.7910000000011</v>
      </c>
      <c r="R71" s="2" t="str">
        <f t="shared" si="7"/>
        <v xml:space="preserve">№055 </v>
      </c>
    </row>
    <row r="72" spans="1:18">
      <c r="A72" s="22" t="s">
        <v>78</v>
      </c>
      <c r="B72" s="23">
        <v>6386.57</v>
      </c>
      <c r="C72" s="23">
        <v>2930.17</v>
      </c>
      <c r="D72" s="23">
        <v>9316.74</v>
      </c>
      <c r="E72" s="23">
        <v>6576.4000000000005</v>
      </c>
      <c r="F72" s="23">
        <v>2988.63</v>
      </c>
      <c r="G72" s="23">
        <v>9565.0300000000007</v>
      </c>
      <c r="H72" s="23">
        <f t="shared" si="21"/>
        <v>189.83000000000084</v>
      </c>
      <c r="I72" s="23">
        <f t="shared" si="21"/>
        <v>58.460000000000036</v>
      </c>
      <c r="J72" s="23">
        <f t="shared" si="3"/>
        <v>248.29000000000087</v>
      </c>
      <c r="K72" s="23">
        <f>[1]Оплата!BF70</f>
        <v>-5780.677499999998</v>
      </c>
      <c r="L72" s="23">
        <f>[1]Оплата!AD70</f>
        <v>0</v>
      </c>
      <c r="M72" s="23">
        <f t="shared" si="22"/>
        <v>1250.9797000000056</v>
      </c>
      <c r="N72" s="24">
        <f t="shared" si="23"/>
        <v>147.31920000000008</v>
      </c>
      <c r="O72" s="22">
        <f t="shared" si="8"/>
        <v>1398.2989000000057</v>
      </c>
      <c r="P72" s="22"/>
      <c r="Q72" s="24">
        <f t="shared" si="19"/>
        <v>-7178.9764000000032</v>
      </c>
      <c r="R72" s="24" t="str">
        <f t="shared" si="7"/>
        <v xml:space="preserve">№056 </v>
      </c>
    </row>
    <row r="73" spans="1:18">
      <c r="A73" s="8" t="s">
        <v>79</v>
      </c>
      <c r="B73" s="25">
        <v>3192.15</v>
      </c>
      <c r="C73" s="25">
        <v>2394.13</v>
      </c>
      <c r="D73" s="25">
        <v>5586.3</v>
      </c>
      <c r="E73" s="25">
        <v>3311.9900000000002</v>
      </c>
      <c r="F73" s="25">
        <v>2583.2400000000002</v>
      </c>
      <c r="G73" s="25">
        <v>5895.24</v>
      </c>
      <c r="H73" s="26">
        <f t="shared" si="21"/>
        <v>119.84000000000015</v>
      </c>
      <c r="I73" s="26">
        <f t="shared" si="21"/>
        <v>189.11000000000013</v>
      </c>
      <c r="J73" s="26">
        <f t="shared" si="3"/>
        <v>308.95000000000027</v>
      </c>
      <c r="K73" s="25">
        <f>[1]Оплата!BF71</f>
        <v>-5120.40085</v>
      </c>
      <c r="L73" s="25">
        <f>[1]Оплата!AD71</f>
        <v>0</v>
      </c>
      <c r="M73" s="26">
        <f t="shared" si="22"/>
        <v>789.74560000000099</v>
      </c>
      <c r="N73" s="2">
        <f t="shared" si="23"/>
        <v>476.55720000000031</v>
      </c>
      <c r="O73" s="8">
        <f t="shared" si="8"/>
        <v>1266.3028000000013</v>
      </c>
      <c r="P73" s="8"/>
      <c r="Q73" s="2">
        <f t="shared" si="19"/>
        <v>-6386.7036500000013</v>
      </c>
      <c r="R73" s="2" t="str">
        <f t="shared" si="7"/>
        <v xml:space="preserve">№057 </v>
      </c>
    </row>
    <row r="74" spans="1:18">
      <c r="A74" s="22" t="s">
        <v>80</v>
      </c>
      <c r="B74" s="23">
        <v>8657.98</v>
      </c>
      <c r="C74" s="23">
        <v>2960.44</v>
      </c>
      <c r="D74" s="23">
        <v>11618.43</v>
      </c>
      <c r="E74" s="23">
        <v>8906.15</v>
      </c>
      <c r="F74" s="23">
        <v>3028.18</v>
      </c>
      <c r="G74" s="23">
        <v>11934.34</v>
      </c>
      <c r="H74" s="23">
        <f t="shared" si="21"/>
        <v>248.17000000000007</v>
      </c>
      <c r="I74" s="23">
        <f t="shared" si="21"/>
        <v>67.739999999999782</v>
      </c>
      <c r="J74" s="23">
        <f t="shared" si="3"/>
        <v>315.90999999999985</v>
      </c>
      <c r="K74" s="23">
        <f>[1]Оплата!BF72</f>
        <v>-1098.815899999996</v>
      </c>
      <c r="L74" s="23">
        <f>[1]Оплата!AD72</f>
        <v>0</v>
      </c>
      <c r="M74" s="23">
        <f t="shared" si="22"/>
        <v>1635.4403000000004</v>
      </c>
      <c r="N74" s="24">
        <f t="shared" si="23"/>
        <v>170.70479999999944</v>
      </c>
      <c r="O74" s="22">
        <f t="shared" si="8"/>
        <v>1806.1451</v>
      </c>
      <c r="P74" s="22"/>
      <c r="Q74" s="24">
        <f t="shared" si="19"/>
        <v>-2904.9609999999957</v>
      </c>
      <c r="R74" s="24" t="str">
        <f t="shared" si="7"/>
        <v xml:space="preserve">№058 </v>
      </c>
    </row>
    <row r="75" spans="1:18">
      <c r="A75" s="8" t="s">
        <v>81</v>
      </c>
      <c r="B75" s="26">
        <v>23232.11</v>
      </c>
      <c r="C75" s="26">
        <v>10204.11</v>
      </c>
      <c r="D75" s="26">
        <v>33436.230000000003</v>
      </c>
      <c r="E75" s="26">
        <v>24031.010000000002</v>
      </c>
      <c r="F75" s="26">
        <v>10583.35</v>
      </c>
      <c r="G75" s="26">
        <v>34614.36</v>
      </c>
      <c r="H75" s="26">
        <f t="shared" si="21"/>
        <v>798.90000000000146</v>
      </c>
      <c r="I75" s="26">
        <f t="shared" si="21"/>
        <v>379.23999999999978</v>
      </c>
      <c r="J75" s="26">
        <f t="shared" ref="J75:J138" si="24">SUM(H75:I75)</f>
        <v>1178.1400000000012</v>
      </c>
      <c r="K75" s="26">
        <f>[1]Оплата!BF73</f>
        <v>-2142.3790000000017</v>
      </c>
      <c r="L75" s="26">
        <f>[1]Оплата!AD73</f>
        <v>0</v>
      </c>
      <c r="M75" s="26">
        <f t="shared" si="22"/>
        <v>5264.7510000000093</v>
      </c>
      <c r="N75" s="2">
        <f t="shared" si="23"/>
        <v>955.68479999999943</v>
      </c>
      <c r="O75" s="8">
        <f t="shared" si="8"/>
        <v>6220.4358000000084</v>
      </c>
      <c r="P75" s="8"/>
      <c r="Q75" s="2">
        <f>K75-O75+L75</f>
        <v>-8362.814800000011</v>
      </c>
      <c r="R75" s="2" t="str">
        <f t="shared" ref="R75:R138" si="25">A75</f>
        <v xml:space="preserve">№059 </v>
      </c>
    </row>
    <row r="76" spans="1:18">
      <c r="A76" s="22" t="s">
        <v>82</v>
      </c>
      <c r="B76" s="23">
        <v>2783.77</v>
      </c>
      <c r="C76" s="23">
        <v>1340.81</v>
      </c>
      <c r="D76" s="23">
        <v>4124.59</v>
      </c>
      <c r="E76" s="23">
        <v>3030.67</v>
      </c>
      <c r="F76" s="23">
        <v>1391.83</v>
      </c>
      <c r="G76" s="23">
        <v>4422.5200000000004</v>
      </c>
      <c r="H76" s="23">
        <f t="shared" ref="H76" si="26">E76-B76</f>
        <v>246.90000000000009</v>
      </c>
      <c r="I76" s="23">
        <f t="shared" ref="I76" si="27">F76-C76</f>
        <v>51.019999999999982</v>
      </c>
      <c r="J76" s="23">
        <f t="shared" si="24"/>
        <v>297.92000000000007</v>
      </c>
      <c r="K76" s="23">
        <f>[1]Оплата!BF74</f>
        <v>-1435.5783000000001</v>
      </c>
      <c r="L76" s="23">
        <f>[1]Оплата!AD74</f>
        <v>0</v>
      </c>
      <c r="M76" s="23">
        <f t="shared" si="22"/>
        <v>1627.0710000000006</v>
      </c>
      <c r="N76" s="24">
        <f t="shared" si="23"/>
        <v>128.57039999999995</v>
      </c>
      <c r="O76" s="22">
        <f t="shared" ref="O76:O138" si="28">SUM(M76:N76)</f>
        <v>1755.6414000000004</v>
      </c>
      <c r="P76" s="22"/>
      <c r="Q76" s="24">
        <f>K76-O76+L76</f>
        <v>-3191.2197000000006</v>
      </c>
      <c r="R76" s="24" t="str">
        <f t="shared" si="25"/>
        <v xml:space="preserve">№060 </v>
      </c>
    </row>
    <row r="77" spans="1:18">
      <c r="A77" s="8" t="s">
        <v>83</v>
      </c>
      <c r="B77" s="26">
        <v>5502.11</v>
      </c>
      <c r="C77" s="26">
        <v>2189.5300000000002</v>
      </c>
      <c r="D77" s="26">
        <v>7691.6500000000005</v>
      </c>
      <c r="E77" s="26">
        <v>5668.24</v>
      </c>
      <c r="F77" s="26">
        <v>2218.11</v>
      </c>
      <c r="G77" s="26">
        <v>7886.3600000000006</v>
      </c>
      <c r="H77" s="26">
        <f t="shared" ref="H77:I84" si="29">E77-B77</f>
        <v>166.13000000000011</v>
      </c>
      <c r="I77" s="26">
        <f t="shared" si="29"/>
        <v>28.579999999999927</v>
      </c>
      <c r="J77" s="26">
        <f t="shared" si="24"/>
        <v>194.71000000000004</v>
      </c>
      <c r="K77" s="26">
        <f>[1]Оплата!BF75</f>
        <v>-1024.667199999998</v>
      </c>
      <c r="L77" s="26">
        <f>[1]Оплата!AD75</f>
        <v>0</v>
      </c>
      <c r="M77" s="26">
        <f t="shared" si="22"/>
        <v>1094.7967000000008</v>
      </c>
      <c r="N77" s="2">
        <f t="shared" si="23"/>
        <v>72.021599999999822</v>
      </c>
      <c r="O77" s="8">
        <f t="shared" si="28"/>
        <v>1166.8183000000006</v>
      </c>
      <c r="P77" s="8"/>
      <c r="Q77" s="2">
        <f t="shared" ref="Q77:Q108" si="30">K77-O77+L77+P77</f>
        <v>-2191.4854999999989</v>
      </c>
      <c r="R77" s="2" t="str">
        <f t="shared" si="25"/>
        <v xml:space="preserve">№061 </v>
      </c>
    </row>
    <row r="78" spans="1:18">
      <c r="A78" s="22" t="s">
        <v>84</v>
      </c>
      <c r="B78" s="23">
        <v>17546.490000000002</v>
      </c>
      <c r="C78" s="23">
        <v>10521.17</v>
      </c>
      <c r="D78" s="23">
        <v>28068.21</v>
      </c>
      <c r="E78" s="23">
        <v>17700.72</v>
      </c>
      <c r="F78" s="23">
        <v>10570.26</v>
      </c>
      <c r="G78" s="23">
        <v>28271.53</v>
      </c>
      <c r="H78" s="23">
        <f t="shared" si="29"/>
        <v>154.22999999999956</v>
      </c>
      <c r="I78" s="23">
        <f t="shared" si="29"/>
        <v>49.090000000000146</v>
      </c>
      <c r="J78" s="23">
        <f t="shared" si="24"/>
        <v>203.31999999999971</v>
      </c>
      <c r="K78" s="23">
        <f>[1]Оплата!BF76</f>
        <v>-2169.684400000011</v>
      </c>
      <c r="L78" s="23">
        <f>[1]Оплата!AD76</f>
        <v>0</v>
      </c>
      <c r="M78" s="23">
        <f t="shared" si="22"/>
        <v>1016.3756999999971</v>
      </c>
      <c r="N78" s="24">
        <f t="shared" si="23"/>
        <v>123.70680000000037</v>
      </c>
      <c r="O78" s="22">
        <f t="shared" si="28"/>
        <v>1140.0824999999975</v>
      </c>
      <c r="P78" s="22"/>
      <c r="Q78" s="24">
        <f t="shared" si="30"/>
        <v>-3309.7669000000087</v>
      </c>
      <c r="R78" s="24" t="str">
        <f t="shared" si="25"/>
        <v xml:space="preserve">№062 </v>
      </c>
    </row>
    <row r="79" spans="1:18">
      <c r="A79" s="8" t="s">
        <v>85</v>
      </c>
      <c r="B79" s="26">
        <v>6240.9000000000005</v>
      </c>
      <c r="C79" s="26">
        <v>1931.68</v>
      </c>
      <c r="D79" s="26">
        <v>8172.59</v>
      </c>
      <c r="E79" s="26">
        <v>6643.02</v>
      </c>
      <c r="F79" s="26">
        <v>2019.6100000000001</v>
      </c>
      <c r="G79" s="26">
        <v>8662.64</v>
      </c>
      <c r="H79" s="26">
        <f t="shared" si="29"/>
        <v>402.11999999999989</v>
      </c>
      <c r="I79" s="26">
        <f t="shared" si="29"/>
        <v>87.930000000000064</v>
      </c>
      <c r="J79" s="26">
        <f t="shared" si="24"/>
        <v>490.04999999999995</v>
      </c>
      <c r="K79" s="26">
        <f>[1]Оплата!BF77</f>
        <v>-2673.0676000000003</v>
      </c>
      <c r="L79" s="26">
        <f>[1]Оплата!AD77</f>
        <v>2673.07</v>
      </c>
      <c r="M79" s="26">
        <f t="shared" si="22"/>
        <v>2649.9707999999991</v>
      </c>
      <c r="N79" s="2">
        <f t="shared" si="23"/>
        <v>221.58360000000016</v>
      </c>
      <c r="O79" s="8">
        <f t="shared" si="28"/>
        <v>2871.5543999999991</v>
      </c>
      <c r="P79" s="8"/>
      <c r="Q79" s="2">
        <f t="shared" si="30"/>
        <v>-2871.5519999999992</v>
      </c>
      <c r="R79" s="2" t="str">
        <f t="shared" si="25"/>
        <v xml:space="preserve">№062а </v>
      </c>
    </row>
    <row r="80" spans="1:18">
      <c r="A80" s="22" t="s">
        <v>86</v>
      </c>
      <c r="B80" s="23">
        <v>1101.44</v>
      </c>
      <c r="C80" s="23">
        <v>664.08</v>
      </c>
      <c r="D80" s="23">
        <v>1765.53</v>
      </c>
      <c r="E80" s="23">
        <v>1161.03</v>
      </c>
      <c r="F80" s="23">
        <v>684.06000000000006</v>
      </c>
      <c r="G80" s="23">
        <v>1845.1000000000001</v>
      </c>
      <c r="H80" s="23">
        <f t="shared" si="29"/>
        <v>59.589999999999918</v>
      </c>
      <c r="I80" s="23">
        <f t="shared" si="29"/>
        <v>19.980000000000018</v>
      </c>
      <c r="J80" s="23">
        <f t="shared" si="24"/>
        <v>79.569999999999936</v>
      </c>
      <c r="K80" s="23">
        <f>[1]Оплата!BF78</f>
        <v>-2999.3860000000004</v>
      </c>
      <c r="L80" s="23">
        <f>[1]Оплата!AD78</f>
        <v>0</v>
      </c>
      <c r="M80" s="23">
        <f t="shared" si="22"/>
        <v>392.69809999999944</v>
      </c>
      <c r="N80" s="24">
        <f t="shared" si="23"/>
        <v>50.349600000000045</v>
      </c>
      <c r="O80" s="22">
        <f t="shared" si="28"/>
        <v>443.04769999999951</v>
      </c>
      <c r="P80" s="22"/>
      <c r="Q80" s="24">
        <f t="shared" si="30"/>
        <v>-3442.4337</v>
      </c>
      <c r="R80" s="24" t="str">
        <f t="shared" si="25"/>
        <v xml:space="preserve">№063 </v>
      </c>
    </row>
    <row r="81" spans="1:18">
      <c r="A81" s="8" t="s">
        <v>87</v>
      </c>
      <c r="B81" s="25">
        <v>70.05</v>
      </c>
      <c r="C81" s="25">
        <v>18.420000000000002</v>
      </c>
      <c r="D81" s="25">
        <v>88.48</v>
      </c>
      <c r="E81" s="25">
        <v>71.83</v>
      </c>
      <c r="F81" s="25">
        <v>18.420000000000002</v>
      </c>
      <c r="G81" s="25">
        <v>90.27</v>
      </c>
      <c r="H81" s="26">
        <f t="shared" si="29"/>
        <v>1.7800000000000011</v>
      </c>
      <c r="I81" s="26">
        <f t="shared" si="29"/>
        <v>0</v>
      </c>
      <c r="J81" s="26">
        <f t="shared" si="24"/>
        <v>1.7800000000000011</v>
      </c>
      <c r="K81" s="25">
        <f>[1]Оплата!BF79</f>
        <v>31489.612099999995</v>
      </c>
      <c r="L81" s="25">
        <f>[1]Оплата!AD79</f>
        <v>7000</v>
      </c>
      <c r="M81" s="26">
        <f t="shared" si="22"/>
        <v>11.730200000000007</v>
      </c>
      <c r="N81" s="2">
        <f t="shared" si="23"/>
        <v>0</v>
      </c>
      <c r="O81" s="8">
        <f t="shared" si="28"/>
        <v>11.730200000000007</v>
      </c>
      <c r="P81" s="8"/>
      <c r="Q81" s="2">
        <f t="shared" si="30"/>
        <v>38477.881899999993</v>
      </c>
      <c r="R81" s="2" t="str">
        <f t="shared" si="25"/>
        <v xml:space="preserve">№064\1 </v>
      </c>
    </row>
    <row r="82" spans="1:18">
      <c r="A82" s="22" t="s">
        <v>88</v>
      </c>
      <c r="B82" s="23">
        <v>6579.59</v>
      </c>
      <c r="C82" s="23">
        <v>2332.04</v>
      </c>
      <c r="D82" s="23">
        <v>8911.65</v>
      </c>
      <c r="E82" s="23">
        <v>6878.92</v>
      </c>
      <c r="F82" s="23">
        <v>2426.4</v>
      </c>
      <c r="G82" s="23">
        <v>9305.34</v>
      </c>
      <c r="H82" s="23">
        <f t="shared" si="29"/>
        <v>299.32999999999993</v>
      </c>
      <c r="I82" s="23">
        <f t="shared" si="29"/>
        <v>94.360000000000127</v>
      </c>
      <c r="J82" s="23">
        <f t="shared" si="24"/>
        <v>393.69000000000005</v>
      </c>
      <c r="K82" s="23">
        <f>[1]Оплата!BF80</f>
        <v>-38322.038100000005</v>
      </c>
      <c r="L82" s="23">
        <f>[1]Оплата!AD80</f>
        <v>3000</v>
      </c>
      <c r="M82" s="23">
        <f t="shared" si="22"/>
        <v>1972.5846999999994</v>
      </c>
      <c r="N82" s="24">
        <f t="shared" si="23"/>
        <v>237.78720000000033</v>
      </c>
      <c r="O82" s="22">
        <f t="shared" si="28"/>
        <v>2210.3718999999996</v>
      </c>
      <c r="P82" s="22"/>
      <c r="Q82" s="24">
        <f t="shared" si="30"/>
        <v>-37532.410000000003</v>
      </c>
      <c r="R82" s="24" t="str">
        <f t="shared" si="25"/>
        <v xml:space="preserve">№064\2 </v>
      </c>
    </row>
    <row r="83" spans="1:18">
      <c r="A83" s="8" t="s">
        <v>89</v>
      </c>
      <c r="B83" s="25">
        <v>30403.9</v>
      </c>
      <c r="C83" s="25">
        <v>10880.17</v>
      </c>
      <c r="D83" s="25">
        <v>41284.080000000002</v>
      </c>
      <c r="E83" s="25">
        <v>30917.48</v>
      </c>
      <c r="F83" s="25">
        <v>11015.34</v>
      </c>
      <c r="G83" s="25">
        <v>41932.82</v>
      </c>
      <c r="H83" s="26">
        <f t="shared" si="29"/>
        <v>513.57999999999811</v>
      </c>
      <c r="I83" s="26">
        <f t="shared" si="29"/>
        <v>135.17000000000007</v>
      </c>
      <c r="J83" s="26">
        <f t="shared" si="24"/>
        <v>648.74999999999818</v>
      </c>
      <c r="K83" s="25">
        <f>[1]Оплата!BF81</f>
        <v>-3629.1346999999942</v>
      </c>
      <c r="L83" s="25">
        <f>[1]Оплата!AD81</f>
        <v>0</v>
      </c>
      <c r="M83" s="26">
        <f t="shared" si="22"/>
        <v>3384.4921999999874</v>
      </c>
      <c r="N83" s="2">
        <f t="shared" si="23"/>
        <v>340.62840000000017</v>
      </c>
      <c r="O83" s="8">
        <f t="shared" si="28"/>
        <v>3725.1205999999875</v>
      </c>
      <c r="P83" s="8"/>
      <c r="Q83" s="2">
        <f t="shared" si="30"/>
        <v>-7354.2552999999816</v>
      </c>
      <c r="R83" s="2" t="str">
        <f t="shared" si="25"/>
        <v xml:space="preserve">№065 </v>
      </c>
    </row>
    <row r="84" spans="1:18">
      <c r="A84" s="22" t="s">
        <v>90</v>
      </c>
      <c r="B84" s="23">
        <v>12383.960000000001</v>
      </c>
      <c r="C84" s="23">
        <v>5764.02</v>
      </c>
      <c r="D84" s="23">
        <v>18147.990000000002</v>
      </c>
      <c r="E84" s="23">
        <v>12600.69</v>
      </c>
      <c r="F84" s="23">
        <v>5830.7</v>
      </c>
      <c r="G84" s="23">
        <v>18431.400000000001</v>
      </c>
      <c r="H84" s="23">
        <f t="shared" si="29"/>
        <v>216.72999999999956</v>
      </c>
      <c r="I84" s="23">
        <f t="shared" si="29"/>
        <v>66.679999999999382</v>
      </c>
      <c r="J84" s="23">
        <f t="shared" si="24"/>
        <v>283.40999999999894</v>
      </c>
      <c r="K84" s="23">
        <f>[1]Оплата!BF82</f>
        <v>-2935.0092000000072</v>
      </c>
      <c r="L84" s="23">
        <f>[1]Оплата!AD82</f>
        <v>0</v>
      </c>
      <c r="M84" s="23">
        <f t="shared" si="22"/>
        <v>1428.2506999999971</v>
      </c>
      <c r="N84" s="24">
        <f t="shared" si="23"/>
        <v>168.03359999999844</v>
      </c>
      <c r="O84" s="22">
        <f t="shared" si="28"/>
        <v>1596.2842999999955</v>
      </c>
      <c r="P84" s="22"/>
      <c r="Q84" s="24">
        <f t="shared" si="30"/>
        <v>-4531.2935000000025</v>
      </c>
      <c r="R84" s="24" t="str">
        <f t="shared" si="25"/>
        <v xml:space="preserve">№066 </v>
      </c>
    </row>
    <row r="85" spans="1:18">
      <c r="A85" s="8" t="s">
        <v>91</v>
      </c>
      <c r="B85" s="26">
        <v>4105.46</v>
      </c>
      <c r="C85" s="26">
        <v>2082.5</v>
      </c>
      <c r="D85" s="26">
        <v>6187.97</v>
      </c>
      <c r="E85" s="26">
        <v>4277.7</v>
      </c>
      <c r="F85" s="26">
        <v>2125.9900000000002</v>
      </c>
      <c r="G85" s="26">
        <v>6403.7</v>
      </c>
      <c r="H85" s="26">
        <f t="shared" ref="H85" si="31">E85-B85</f>
        <v>172.23999999999978</v>
      </c>
      <c r="I85" s="26">
        <f t="shared" ref="I85" si="32">F85-C85</f>
        <v>43.490000000000236</v>
      </c>
      <c r="J85" s="26">
        <f t="shared" si="24"/>
        <v>215.73000000000002</v>
      </c>
      <c r="K85" s="26">
        <f>[1]Оплата!BF83</f>
        <v>5873.0611000000008</v>
      </c>
      <c r="L85" s="26">
        <f>[1]Оплата!AD83</f>
        <v>0</v>
      </c>
      <c r="M85" s="26">
        <f t="shared" si="22"/>
        <v>1135.0615999999986</v>
      </c>
      <c r="N85" s="2">
        <f t="shared" si="23"/>
        <v>109.5948000000006</v>
      </c>
      <c r="O85" s="8">
        <f t="shared" ref="O85" si="33">SUM(M85:N85)</f>
        <v>1244.6563999999992</v>
      </c>
      <c r="P85" s="8"/>
      <c r="Q85" s="2">
        <f t="shared" si="30"/>
        <v>4628.4047000000019</v>
      </c>
      <c r="R85" s="2" t="str">
        <f t="shared" si="25"/>
        <v>№067</v>
      </c>
    </row>
    <row r="86" spans="1:18">
      <c r="A86" s="22" t="s">
        <v>92</v>
      </c>
      <c r="B86" s="23">
        <v>6630.7300000000005</v>
      </c>
      <c r="C86" s="23">
        <v>5027.04</v>
      </c>
      <c r="D86" s="23">
        <v>11657.79</v>
      </c>
      <c r="E86" s="23">
        <v>6855.6</v>
      </c>
      <c r="F86" s="23">
        <v>5159.5200000000004</v>
      </c>
      <c r="G86" s="23">
        <v>12015.14</v>
      </c>
      <c r="H86" s="23">
        <f t="shared" ref="H86:I102" si="34">E86-B86</f>
        <v>224.86999999999989</v>
      </c>
      <c r="I86" s="23">
        <f t="shared" si="34"/>
        <v>132.48000000000047</v>
      </c>
      <c r="J86" s="23">
        <f t="shared" si="24"/>
        <v>357.35000000000036</v>
      </c>
      <c r="K86" s="23">
        <f>[1]Оплата!BF84</f>
        <v>2245.4560999999962</v>
      </c>
      <c r="L86" s="23">
        <f>[1]Оплата!AD84</f>
        <v>8000</v>
      </c>
      <c r="M86" s="23">
        <f t="shared" si="22"/>
        <v>1481.8932999999993</v>
      </c>
      <c r="N86" s="24">
        <f t="shared" si="23"/>
        <v>333.8496000000012</v>
      </c>
      <c r="O86" s="22">
        <f t="shared" si="28"/>
        <v>1815.7429000000004</v>
      </c>
      <c r="P86" s="22"/>
      <c r="Q86" s="24">
        <f t="shared" si="30"/>
        <v>8429.7131999999965</v>
      </c>
      <c r="R86" s="24" t="str">
        <f t="shared" si="25"/>
        <v xml:space="preserve">№068 </v>
      </c>
    </row>
    <row r="87" spans="1:18">
      <c r="A87" s="8" t="s">
        <v>93</v>
      </c>
      <c r="B87" s="26"/>
      <c r="C87" s="26"/>
      <c r="D87" s="26"/>
      <c r="E87" s="26"/>
      <c r="F87" s="26"/>
      <c r="G87" s="26"/>
      <c r="H87" s="54"/>
      <c r="I87" s="54"/>
      <c r="J87" s="54"/>
      <c r="K87" s="26">
        <f>[1]Оплата!BF85</f>
        <v>45.923200000000179</v>
      </c>
      <c r="L87" s="26">
        <f>[1]Оплата!AD85</f>
        <v>1000</v>
      </c>
      <c r="M87" s="26">
        <f t="shared" si="22"/>
        <v>0</v>
      </c>
      <c r="N87" s="2">
        <f t="shared" si="23"/>
        <v>0</v>
      </c>
      <c r="O87" s="8">
        <f t="shared" si="28"/>
        <v>0</v>
      </c>
      <c r="P87" s="8"/>
      <c r="Q87" s="2">
        <f t="shared" si="30"/>
        <v>1045.9232000000002</v>
      </c>
      <c r="R87" s="2" t="str">
        <f t="shared" si="25"/>
        <v xml:space="preserve">№069 </v>
      </c>
    </row>
    <row r="88" spans="1:18">
      <c r="A88" s="22" t="s">
        <v>94</v>
      </c>
      <c r="B88" s="23">
        <v>5792.4000000000005</v>
      </c>
      <c r="C88" s="23">
        <v>3000.23</v>
      </c>
      <c r="D88" s="23">
        <v>8792.64</v>
      </c>
      <c r="E88" s="23">
        <v>5873.04</v>
      </c>
      <c r="F88" s="23">
        <v>3019.4</v>
      </c>
      <c r="G88" s="23">
        <v>8892.4500000000007</v>
      </c>
      <c r="H88" s="23">
        <f t="shared" si="34"/>
        <v>80.639999999999418</v>
      </c>
      <c r="I88" s="23">
        <f t="shared" si="34"/>
        <v>19.170000000000073</v>
      </c>
      <c r="J88" s="23">
        <f t="shared" si="24"/>
        <v>99.809999999999491</v>
      </c>
      <c r="K88" s="23">
        <f>[1]Оплата!BF86</f>
        <v>2371.8626999999969</v>
      </c>
      <c r="L88" s="23">
        <f>[1]Оплата!AD86</f>
        <v>0</v>
      </c>
      <c r="M88" s="23">
        <f t="shared" si="22"/>
        <v>531.41759999999613</v>
      </c>
      <c r="N88" s="24">
        <f t="shared" si="23"/>
        <v>48.308400000000184</v>
      </c>
      <c r="O88" s="22">
        <f t="shared" si="28"/>
        <v>579.72599999999636</v>
      </c>
      <c r="P88" s="22"/>
      <c r="Q88" s="24">
        <f t="shared" si="30"/>
        <v>1792.1367000000005</v>
      </c>
      <c r="R88" s="24" t="str">
        <f t="shared" si="25"/>
        <v xml:space="preserve">№070 </v>
      </c>
    </row>
    <row r="89" spans="1:18">
      <c r="A89" s="8" t="s">
        <v>95</v>
      </c>
      <c r="B89" s="26">
        <v>1491.65</v>
      </c>
      <c r="C89" s="26">
        <v>713.14</v>
      </c>
      <c r="D89" s="26">
        <v>2204.81</v>
      </c>
      <c r="E89" s="26">
        <v>1519.57</v>
      </c>
      <c r="F89" s="26">
        <v>733.14</v>
      </c>
      <c r="G89" s="26">
        <v>2252.73</v>
      </c>
      <c r="H89" s="26">
        <f t="shared" si="34"/>
        <v>27.919999999999845</v>
      </c>
      <c r="I89" s="26">
        <f t="shared" si="34"/>
        <v>20</v>
      </c>
      <c r="J89" s="26">
        <f t="shared" si="24"/>
        <v>47.919999999999845</v>
      </c>
      <c r="K89" s="26">
        <f>[1]Оплата!BF87</f>
        <v>-1523.8156000000008</v>
      </c>
      <c r="L89" s="26">
        <f>[1]Оплата!AD87</f>
        <v>0</v>
      </c>
      <c r="M89" s="26">
        <f t="shared" si="22"/>
        <v>183.99279999999897</v>
      </c>
      <c r="N89" s="2">
        <f t="shared" si="23"/>
        <v>50.4</v>
      </c>
      <c r="O89" s="8">
        <f t="shared" si="28"/>
        <v>234.39279999999897</v>
      </c>
      <c r="P89" s="8"/>
      <c r="Q89" s="2">
        <f t="shared" si="30"/>
        <v>-1758.2083999999998</v>
      </c>
      <c r="R89" s="2" t="str">
        <f t="shared" si="25"/>
        <v xml:space="preserve">№071 </v>
      </c>
    </row>
    <row r="90" spans="1:18">
      <c r="A90" s="22" t="s">
        <v>96</v>
      </c>
      <c r="B90" s="23">
        <v>4042.78</v>
      </c>
      <c r="C90" s="23">
        <v>3849.8</v>
      </c>
      <c r="D90" s="23">
        <v>7892.62</v>
      </c>
      <c r="E90" s="23">
        <v>4079.53</v>
      </c>
      <c r="F90" s="23">
        <v>3874.02</v>
      </c>
      <c r="G90" s="23">
        <v>7953.59</v>
      </c>
      <c r="H90" s="23">
        <f t="shared" si="34"/>
        <v>36.75</v>
      </c>
      <c r="I90" s="23">
        <f t="shared" si="34"/>
        <v>24.2199999999998</v>
      </c>
      <c r="J90" s="23">
        <f t="shared" si="24"/>
        <v>60.9699999999998</v>
      </c>
      <c r="K90" s="23">
        <f>[1]Оплата!BF88</f>
        <v>-1225.9278000000027</v>
      </c>
      <c r="L90" s="23">
        <f>[1]Оплата!AD88</f>
        <v>0</v>
      </c>
      <c r="M90" s="23">
        <f t="shared" si="22"/>
        <v>242.1825</v>
      </c>
      <c r="N90" s="24">
        <f t="shared" si="23"/>
        <v>61.034399999999494</v>
      </c>
      <c r="O90" s="22">
        <f t="shared" si="28"/>
        <v>303.2168999999995</v>
      </c>
      <c r="P90" s="22"/>
      <c r="Q90" s="24">
        <f t="shared" si="30"/>
        <v>-1529.1447000000021</v>
      </c>
      <c r="R90" s="24" t="str">
        <f t="shared" si="25"/>
        <v xml:space="preserve">№072 </v>
      </c>
    </row>
    <row r="91" spans="1:18">
      <c r="A91" s="8" t="s">
        <v>97</v>
      </c>
      <c r="B91" s="25">
        <v>4575.07</v>
      </c>
      <c r="C91" s="25">
        <v>1565.43</v>
      </c>
      <c r="D91" s="25">
        <v>6140.51</v>
      </c>
      <c r="E91" s="25">
        <v>4784.01</v>
      </c>
      <c r="F91" s="25">
        <v>1637.27</v>
      </c>
      <c r="G91" s="25">
        <v>6421.29</v>
      </c>
      <c r="H91" s="26">
        <f t="shared" si="34"/>
        <v>208.94000000000051</v>
      </c>
      <c r="I91" s="26">
        <f t="shared" si="34"/>
        <v>71.839999999999918</v>
      </c>
      <c r="J91" s="26">
        <f t="shared" si="24"/>
        <v>280.78000000000043</v>
      </c>
      <c r="K91" s="25">
        <f>[1]Оплата!BF89</f>
        <v>497.79340000000229</v>
      </c>
      <c r="L91" s="25">
        <f>[1]Оплата!AD89</f>
        <v>0</v>
      </c>
      <c r="M91" s="26">
        <f t="shared" si="22"/>
        <v>1376.9146000000032</v>
      </c>
      <c r="N91" s="2">
        <f t="shared" si="23"/>
        <v>181.0367999999998</v>
      </c>
      <c r="O91" s="8">
        <f t="shared" si="28"/>
        <v>1557.9514000000031</v>
      </c>
      <c r="P91" s="8"/>
      <c r="Q91" s="2">
        <f t="shared" si="30"/>
        <v>-1060.1580000000008</v>
      </c>
      <c r="R91" s="2" t="str">
        <f t="shared" si="25"/>
        <v xml:space="preserve">№073 </v>
      </c>
    </row>
    <row r="92" spans="1:18">
      <c r="A92" s="22" t="s">
        <v>98</v>
      </c>
      <c r="B92" s="23">
        <v>27550.74</v>
      </c>
      <c r="C92" s="23">
        <v>12658.130000000001</v>
      </c>
      <c r="D92" s="23">
        <v>40208.99</v>
      </c>
      <c r="E92" s="23">
        <v>28128.62</v>
      </c>
      <c r="F92" s="23">
        <v>12878.74</v>
      </c>
      <c r="G92" s="23">
        <v>41007.49</v>
      </c>
      <c r="H92" s="23">
        <f t="shared" si="34"/>
        <v>577.87999999999738</v>
      </c>
      <c r="I92" s="23">
        <f t="shared" si="34"/>
        <v>220.60999999999876</v>
      </c>
      <c r="J92" s="23">
        <f t="shared" si="24"/>
        <v>798.48999999999614</v>
      </c>
      <c r="K92" s="23">
        <f>[1]Оплата!BF90</f>
        <v>-9548.5044000000089</v>
      </c>
      <c r="L92" s="23">
        <f>[1]Оплата!AD90</f>
        <v>3303.01</v>
      </c>
      <c r="M92" s="23">
        <f t="shared" ref="M92:M123" si="35">H92*M$6</f>
        <v>3808.2291999999825</v>
      </c>
      <c r="N92" s="24">
        <f t="shared" ref="N92:N123" si="36">I92*N$6</f>
        <v>555.93719999999689</v>
      </c>
      <c r="O92" s="22">
        <f t="shared" si="28"/>
        <v>4364.1663999999791</v>
      </c>
      <c r="P92" s="22"/>
      <c r="Q92" s="24">
        <f t="shared" si="30"/>
        <v>-10609.660799999989</v>
      </c>
      <c r="R92" s="24" t="str">
        <f t="shared" si="25"/>
        <v xml:space="preserve">№074 </v>
      </c>
    </row>
    <row r="93" spans="1:18">
      <c r="A93" s="8" t="s">
        <v>99</v>
      </c>
      <c r="B93" s="26">
        <v>940.26</v>
      </c>
      <c r="C93" s="26">
        <v>369.81</v>
      </c>
      <c r="D93" s="26">
        <v>1310.0899999999999</v>
      </c>
      <c r="E93" s="26">
        <v>1063.21</v>
      </c>
      <c r="F93" s="26">
        <v>405.92</v>
      </c>
      <c r="G93" s="26">
        <v>1469.15</v>
      </c>
      <c r="H93" s="26">
        <f t="shared" si="34"/>
        <v>122.95000000000005</v>
      </c>
      <c r="I93" s="26">
        <f t="shared" si="34"/>
        <v>36.110000000000014</v>
      </c>
      <c r="J93" s="26">
        <f t="shared" si="24"/>
        <v>159.06000000000006</v>
      </c>
      <c r="K93" s="26">
        <f>[1]Оплата!BF91</f>
        <v>-1947.3534999999999</v>
      </c>
      <c r="L93" s="26">
        <f>[1]Оплата!AD91</f>
        <v>0</v>
      </c>
      <c r="M93" s="26">
        <f t="shared" si="35"/>
        <v>810.24050000000034</v>
      </c>
      <c r="N93" s="2">
        <f t="shared" si="36"/>
        <v>90.997200000000035</v>
      </c>
      <c r="O93" s="8">
        <f t="shared" si="28"/>
        <v>901.23770000000036</v>
      </c>
      <c r="P93" s="8"/>
      <c r="Q93" s="2">
        <f t="shared" si="30"/>
        <v>-2848.5912000000003</v>
      </c>
      <c r="R93" s="2" t="str">
        <f t="shared" si="25"/>
        <v xml:space="preserve">№075 </v>
      </c>
    </row>
    <row r="94" spans="1:18">
      <c r="A94" s="22" t="s">
        <v>100</v>
      </c>
      <c r="B94" s="23">
        <v>32721.547000000002</v>
      </c>
      <c r="C94" s="23">
        <v>25785.309000000001</v>
      </c>
      <c r="D94" s="23">
        <v>58506.856</v>
      </c>
      <c r="E94" s="23">
        <v>33631.207000000002</v>
      </c>
      <c r="F94" s="23">
        <v>25888.202000000001</v>
      </c>
      <c r="G94" s="23">
        <v>59519.409</v>
      </c>
      <c r="H94" s="23">
        <f t="shared" ref="H94" si="37">E94-B94</f>
        <v>909.65999999999985</v>
      </c>
      <c r="I94" s="23">
        <f t="shared" ref="I94" si="38">F94-C94</f>
        <v>102.89300000000003</v>
      </c>
      <c r="J94" s="23">
        <f t="shared" ref="J94" si="39">SUM(H94:I94)</f>
        <v>1012.5529999999999</v>
      </c>
      <c r="K94" s="23">
        <f>[1]Оплата!BF92</f>
        <v>1.7161099999866565</v>
      </c>
      <c r="L94" s="23">
        <f>[1]Оплата!AD92</f>
        <v>4000</v>
      </c>
      <c r="M94" s="23">
        <f t="shared" si="35"/>
        <v>5994.6593999999986</v>
      </c>
      <c r="N94" s="24">
        <f t="shared" si="36"/>
        <v>259.29036000000008</v>
      </c>
      <c r="O94" s="22">
        <f t="shared" si="28"/>
        <v>6253.9497599999986</v>
      </c>
      <c r="P94" s="22"/>
      <c r="Q94" s="24">
        <f t="shared" si="30"/>
        <v>-2252.2336500000119</v>
      </c>
      <c r="R94" s="24" t="str">
        <f t="shared" si="25"/>
        <v>№076</v>
      </c>
    </row>
    <row r="95" spans="1:18">
      <c r="A95" s="8" t="s">
        <v>101</v>
      </c>
      <c r="B95" s="26">
        <v>3387.7400000000002</v>
      </c>
      <c r="C95" s="26">
        <v>719.9</v>
      </c>
      <c r="D95" s="26">
        <v>4107.6499999999996</v>
      </c>
      <c r="E95" s="26">
        <v>3496.9500000000003</v>
      </c>
      <c r="F95" s="26">
        <v>729.17</v>
      </c>
      <c r="G95" s="26">
        <v>4226.13</v>
      </c>
      <c r="H95" s="26">
        <f t="shared" si="34"/>
        <v>109.21000000000004</v>
      </c>
      <c r="I95" s="26">
        <f t="shared" si="34"/>
        <v>9.2699999999999818</v>
      </c>
      <c r="J95" s="26">
        <f t="shared" si="24"/>
        <v>118.48000000000002</v>
      </c>
      <c r="K95" s="26">
        <f>[1]Оплата!BF93</f>
        <v>-1243.087300000002</v>
      </c>
      <c r="L95" s="26">
        <f>[1]Оплата!AD93</f>
        <v>0</v>
      </c>
      <c r="M95" s="26">
        <f t="shared" si="35"/>
        <v>719.69390000000021</v>
      </c>
      <c r="N95" s="2">
        <f t="shared" si="36"/>
        <v>23.360399999999956</v>
      </c>
      <c r="O95" s="8">
        <f t="shared" si="28"/>
        <v>743.05430000000013</v>
      </c>
      <c r="P95" s="8"/>
      <c r="Q95" s="2">
        <f t="shared" si="30"/>
        <v>-1986.1416000000022</v>
      </c>
      <c r="R95" s="2" t="str">
        <f t="shared" si="25"/>
        <v xml:space="preserve">№077 </v>
      </c>
    </row>
    <row r="96" spans="1:18">
      <c r="A96" s="22" t="s">
        <v>102</v>
      </c>
      <c r="B96" s="23">
        <v>7182.38</v>
      </c>
      <c r="C96" s="23">
        <v>16877.439999999999</v>
      </c>
      <c r="D96" s="23">
        <v>24059.91</v>
      </c>
      <c r="E96" s="23">
        <v>7269.41</v>
      </c>
      <c r="F96" s="23">
        <v>16912.099999999999</v>
      </c>
      <c r="G96" s="23">
        <v>24181.600000000002</v>
      </c>
      <c r="H96" s="23">
        <f t="shared" si="34"/>
        <v>87.029999999999745</v>
      </c>
      <c r="I96" s="23">
        <f t="shared" si="34"/>
        <v>34.659999999999854</v>
      </c>
      <c r="J96" s="23">
        <f t="shared" si="24"/>
        <v>121.6899999999996</v>
      </c>
      <c r="K96" s="23">
        <f>[1]Оплата!BF94</f>
        <v>409.34950000000208</v>
      </c>
      <c r="L96" s="23">
        <f>[1]Оплата!AD94</f>
        <v>0</v>
      </c>
      <c r="M96" s="23">
        <f t="shared" si="35"/>
        <v>573.52769999999828</v>
      </c>
      <c r="N96" s="24">
        <f t="shared" si="36"/>
        <v>87.343199999999641</v>
      </c>
      <c r="O96" s="22">
        <f t="shared" si="28"/>
        <v>660.87089999999796</v>
      </c>
      <c r="P96" s="22"/>
      <c r="Q96" s="24">
        <f t="shared" si="30"/>
        <v>-251.52139999999588</v>
      </c>
      <c r="R96" s="24" t="str">
        <f t="shared" si="25"/>
        <v xml:space="preserve">№078 </v>
      </c>
    </row>
    <row r="97" spans="1:18">
      <c r="A97" s="8" t="s">
        <v>103</v>
      </c>
      <c r="B97" s="26">
        <v>3046.66</v>
      </c>
      <c r="C97" s="26">
        <v>575.03</v>
      </c>
      <c r="D97" s="26">
        <v>3621.7000000000003</v>
      </c>
      <c r="E97" s="26">
        <v>3307.13</v>
      </c>
      <c r="F97" s="26">
        <v>626.82000000000005</v>
      </c>
      <c r="G97" s="26">
        <v>3933.96</v>
      </c>
      <c r="H97" s="26">
        <f t="shared" si="34"/>
        <v>260.47000000000025</v>
      </c>
      <c r="I97" s="26">
        <f t="shared" si="34"/>
        <v>51.790000000000077</v>
      </c>
      <c r="J97" s="26">
        <f t="shared" si="24"/>
        <v>312.26000000000033</v>
      </c>
      <c r="K97" s="26">
        <f>[1]Оплата!BF95</f>
        <v>-4076.2752999999975</v>
      </c>
      <c r="L97" s="26">
        <f>[1]Оплата!AD95</f>
        <v>0</v>
      </c>
      <c r="M97" s="26">
        <f t="shared" si="35"/>
        <v>1716.4973000000016</v>
      </c>
      <c r="N97" s="2">
        <f t="shared" si="36"/>
        <v>130.51080000000019</v>
      </c>
      <c r="O97" s="8">
        <f t="shared" si="28"/>
        <v>1847.0081000000018</v>
      </c>
      <c r="P97" s="8"/>
      <c r="Q97" s="2">
        <f t="shared" si="30"/>
        <v>-5923.2833999999993</v>
      </c>
      <c r="R97" s="2" t="str">
        <f t="shared" si="25"/>
        <v xml:space="preserve">№079 </v>
      </c>
    </row>
    <row r="98" spans="1:18">
      <c r="A98" s="22" t="s">
        <v>104</v>
      </c>
      <c r="B98" s="23">
        <v>4776.2300000000005</v>
      </c>
      <c r="C98" s="23">
        <v>2531.34</v>
      </c>
      <c r="D98" s="23">
        <v>7307.62</v>
      </c>
      <c r="E98" s="23">
        <v>5141.71</v>
      </c>
      <c r="F98" s="23">
        <v>2719.86</v>
      </c>
      <c r="G98" s="23">
        <v>7861.62</v>
      </c>
      <c r="H98" s="23">
        <f t="shared" si="34"/>
        <v>365.47999999999956</v>
      </c>
      <c r="I98" s="23">
        <f t="shared" si="34"/>
        <v>188.51999999999998</v>
      </c>
      <c r="J98" s="23">
        <f t="shared" si="24"/>
        <v>553.99999999999955</v>
      </c>
      <c r="K98" s="23">
        <f>[1]Оплата!BF96</f>
        <v>-2574.2132000000015</v>
      </c>
      <c r="L98" s="23">
        <f>[1]Оплата!AD96</f>
        <v>0</v>
      </c>
      <c r="M98" s="23">
        <f t="shared" si="35"/>
        <v>2408.5131999999971</v>
      </c>
      <c r="N98" s="24">
        <f t="shared" si="36"/>
        <v>475.07039999999995</v>
      </c>
      <c r="O98" s="22">
        <f t="shared" si="28"/>
        <v>2883.5835999999972</v>
      </c>
      <c r="P98" s="22"/>
      <c r="Q98" s="24">
        <f t="shared" si="30"/>
        <v>-5457.7967999999983</v>
      </c>
      <c r="R98" s="24" t="str">
        <f t="shared" si="25"/>
        <v xml:space="preserve">№080 </v>
      </c>
    </row>
    <row r="99" spans="1:18">
      <c r="A99" s="8" t="s">
        <v>105</v>
      </c>
      <c r="B99" s="25">
        <v>1583.08</v>
      </c>
      <c r="C99" s="25">
        <v>921.84</v>
      </c>
      <c r="D99" s="25">
        <v>2504.92</v>
      </c>
      <c r="E99" s="25">
        <v>1644.46</v>
      </c>
      <c r="F99" s="25">
        <v>962.46</v>
      </c>
      <c r="G99" s="25">
        <v>2606.94</v>
      </c>
      <c r="H99" s="26">
        <f t="shared" si="34"/>
        <v>61.380000000000109</v>
      </c>
      <c r="I99" s="26">
        <f t="shared" si="34"/>
        <v>40.620000000000005</v>
      </c>
      <c r="J99" s="26">
        <f t="shared" si="24"/>
        <v>102.00000000000011</v>
      </c>
      <c r="K99" s="25">
        <f>[1]Оплата!BF97</f>
        <v>-2541.2527999999993</v>
      </c>
      <c r="L99" s="25">
        <f>[1]Оплата!AD97</f>
        <v>0</v>
      </c>
      <c r="M99" s="26">
        <f t="shared" si="35"/>
        <v>404.49420000000072</v>
      </c>
      <c r="N99" s="2">
        <f t="shared" si="36"/>
        <v>102.36240000000001</v>
      </c>
      <c r="O99" s="8">
        <f t="shared" si="28"/>
        <v>506.85660000000075</v>
      </c>
      <c r="P99" s="8"/>
      <c r="Q99" s="2">
        <f t="shared" si="30"/>
        <v>-3048.1094000000003</v>
      </c>
      <c r="R99" s="2" t="str">
        <f t="shared" si="25"/>
        <v xml:space="preserve">№081 </v>
      </c>
    </row>
    <row r="100" spans="1:18">
      <c r="A100" s="22" t="s">
        <v>106</v>
      </c>
      <c r="B100" s="23">
        <v>383.98</v>
      </c>
      <c r="C100" s="23">
        <v>180.9</v>
      </c>
      <c r="D100" s="23">
        <v>564.89</v>
      </c>
      <c r="E100" s="23">
        <v>384.90000000000003</v>
      </c>
      <c r="F100" s="23">
        <v>180.97</v>
      </c>
      <c r="G100" s="23">
        <v>565.88</v>
      </c>
      <c r="H100" s="23">
        <f t="shared" si="34"/>
        <v>0.92000000000001592</v>
      </c>
      <c r="I100" s="23">
        <f t="shared" si="34"/>
        <v>6.9999999999993179E-2</v>
      </c>
      <c r="J100" s="23">
        <f t="shared" si="24"/>
        <v>0.99000000000000909</v>
      </c>
      <c r="K100" s="23">
        <f>[1]Оплата!BF98</f>
        <v>9265.7910000000029</v>
      </c>
      <c r="L100" s="23">
        <f>[1]Оплата!AD98</f>
        <v>0</v>
      </c>
      <c r="M100" s="23">
        <f t="shared" si="35"/>
        <v>6.062800000000105</v>
      </c>
      <c r="N100" s="24">
        <f t="shared" si="36"/>
        <v>0.17639999999998282</v>
      </c>
      <c r="O100" s="22">
        <f t="shared" si="28"/>
        <v>6.2392000000000882</v>
      </c>
      <c r="P100" s="22"/>
      <c r="Q100" s="24">
        <f t="shared" si="30"/>
        <v>9259.5518000000029</v>
      </c>
      <c r="R100" s="24" t="str">
        <f t="shared" si="25"/>
        <v xml:space="preserve">№082/1 </v>
      </c>
    </row>
    <row r="101" spans="1:18">
      <c r="A101" s="8" t="s">
        <v>107</v>
      </c>
      <c r="B101" s="26">
        <v>10676.42</v>
      </c>
      <c r="C101" s="26">
        <v>3346.4900000000002</v>
      </c>
      <c r="D101" s="26">
        <v>14022.92</v>
      </c>
      <c r="E101" s="26">
        <v>11137.03</v>
      </c>
      <c r="F101" s="26">
        <v>3463.67</v>
      </c>
      <c r="G101" s="26">
        <v>14600.710000000001</v>
      </c>
      <c r="H101" s="26">
        <f t="shared" si="34"/>
        <v>460.61000000000058</v>
      </c>
      <c r="I101" s="26">
        <f t="shared" si="34"/>
        <v>117.17999999999984</v>
      </c>
      <c r="J101" s="26">
        <f t="shared" si="24"/>
        <v>577.79000000000042</v>
      </c>
      <c r="K101" s="26">
        <f>[1]Оплата!BF99</f>
        <v>-15012.970699999998</v>
      </c>
      <c r="L101" s="26">
        <f>[1]Оплата!AD99</f>
        <v>5747</v>
      </c>
      <c r="M101" s="26">
        <f t="shared" si="35"/>
        <v>3035.419900000004</v>
      </c>
      <c r="N101" s="2">
        <f t="shared" si="36"/>
        <v>295.29359999999957</v>
      </c>
      <c r="O101" s="8">
        <f>SUM(M101:N101)</f>
        <v>3330.7135000000035</v>
      </c>
      <c r="P101" s="8"/>
      <c r="Q101" s="2">
        <f t="shared" si="30"/>
        <v>-12596.684200000003</v>
      </c>
      <c r="R101" s="2" t="str">
        <f t="shared" si="25"/>
        <v>№082/2</v>
      </c>
    </row>
    <row r="102" spans="1:18">
      <c r="A102" s="22" t="s">
        <v>108</v>
      </c>
      <c r="B102" s="23">
        <v>893.74</v>
      </c>
      <c r="C102" s="23">
        <v>382.92</v>
      </c>
      <c r="D102" s="23">
        <v>1276.67</v>
      </c>
      <c r="E102" s="23">
        <v>934.65</v>
      </c>
      <c r="F102" s="23">
        <v>416.52</v>
      </c>
      <c r="G102" s="23">
        <v>1351.18</v>
      </c>
      <c r="H102" s="23">
        <f t="shared" si="34"/>
        <v>40.909999999999968</v>
      </c>
      <c r="I102" s="23">
        <f t="shared" si="34"/>
        <v>33.599999999999966</v>
      </c>
      <c r="J102" s="23">
        <f t="shared" si="24"/>
        <v>74.509999999999934</v>
      </c>
      <c r="K102" s="23">
        <f>[1]Оплата!BF100</f>
        <v>-1361.7679000000001</v>
      </c>
      <c r="L102" s="23">
        <f>[1]Оплата!AD100</f>
        <v>0</v>
      </c>
      <c r="M102" s="23">
        <f t="shared" si="35"/>
        <v>269.59689999999978</v>
      </c>
      <c r="N102" s="24">
        <f t="shared" si="36"/>
        <v>84.671999999999912</v>
      </c>
      <c r="O102" s="22">
        <f t="shared" si="28"/>
        <v>354.26889999999969</v>
      </c>
      <c r="P102" s="22"/>
      <c r="Q102" s="24">
        <f t="shared" si="30"/>
        <v>-1716.0367999999999</v>
      </c>
      <c r="R102" s="24" t="str">
        <f t="shared" si="25"/>
        <v xml:space="preserve">№083 </v>
      </c>
    </row>
    <row r="103" spans="1:18">
      <c r="A103" s="8" t="s">
        <v>281</v>
      </c>
      <c r="B103" s="26">
        <v>2015.29</v>
      </c>
      <c r="C103" s="26">
        <v>1311.7</v>
      </c>
      <c r="D103" s="26">
        <v>3327.02</v>
      </c>
      <c r="E103" s="26">
        <v>2015.42</v>
      </c>
      <c r="F103" s="26">
        <v>1311.81</v>
      </c>
      <c r="G103" s="26">
        <v>3327.26</v>
      </c>
      <c r="H103" s="26">
        <f t="shared" ref="H103" si="40">E103-B103</f>
        <v>0.13000000000010914</v>
      </c>
      <c r="I103" s="26">
        <f t="shared" ref="I103" si="41">F103-C103</f>
        <v>0.10999999999989996</v>
      </c>
      <c r="J103" s="26">
        <f t="shared" si="24"/>
        <v>0.24000000000000909</v>
      </c>
      <c r="K103" s="26">
        <f>[1]Оплата!BF101</f>
        <v>-20.493699999999922</v>
      </c>
      <c r="L103" s="26">
        <f>[1]Оплата!AD101</f>
        <v>0</v>
      </c>
      <c r="M103" s="26">
        <f t="shared" si="35"/>
        <v>0.85670000000071922</v>
      </c>
      <c r="N103" s="2">
        <f t="shared" si="36"/>
        <v>0.27719999999974787</v>
      </c>
      <c r="O103" s="8">
        <f t="shared" si="28"/>
        <v>1.1339000000004671</v>
      </c>
      <c r="P103" s="8"/>
      <c r="Q103" s="2">
        <f t="shared" si="30"/>
        <v>-21.627600000000388</v>
      </c>
      <c r="R103" s="2" t="str">
        <f t="shared" si="25"/>
        <v>№084</v>
      </c>
    </row>
    <row r="104" spans="1:18">
      <c r="A104" s="22" t="s">
        <v>109</v>
      </c>
      <c r="B104" s="23">
        <v>4154</v>
      </c>
      <c r="C104" s="23">
        <v>1626.91</v>
      </c>
      <c r="D104" s="23">
        <v>5780.91</v>
      </c>
      <c r="E104" s="23">
        <v>4416.25</v>
      </c>
      <c r="F104" s="23">
        <v>1730.22</v>
      </c>
      <c r="G104" s="23">
        <v>6146.4800000000005</v>
      </c>
      <c r="H104" s="23">
        <f t="shared" ref="H104:I115" si="42">E104-B104</f>
        <v>262.25</v>
      </c>
      <c r="I104" s="23">
        <f t="shared" si="42"/>
        <v>103.30999999999995</v>
      </c>
      <c r="J104" s="23">
        <f t="shared" si="24"/>
        <v>365.55999999999995</v>
      </c>
      <c r="K104" s="23">
        <f>[1]Оплата!BF102</f>
        <v>-6159.1862000000001</v>
      </c>
      <c r="L104" s="23">
        <f>[1]Оплата!AD102</f>
        <v>0</v>
      </c>
      <c r="M104" s="23">
        <f t="shared" si="35"/>
        <v>1728.2275</v>
      </c>
      <c r="N104" s="24">
        <f t="shared" si="36"/>
        <v>260.34119999999984</v>
      </c>
      <c r="O104" s="22">
        <f t="shared" si="28"/>
        <v>1988.5686999999998</v>
      </c>
      <c r="P104" s="22"/>
      <c r="Q104" s="24">
        <f t="shared" si="30"/>
        <v>-8147.7548999999999</v>
      </c>
      <c r="R104" s="24" t="str">
        <f t="shared" si="25"/>
        <v xml:space="preserve">№085 </v>
      </c>
    </row>
    <row r="105" spans="1:18">
      <c r="A105" s="8" t="s">
        <v>110</v>
      </c>
      <c r="B105" s="26">
        <v>20848.7</v>
      </c>
      <c r="C105" s="26">
        <v>9502.880000000001</v>
      </c>
      <c r="D105" s="26">
        <v>30352.43</v>
      </c>
      <c r="E105" s="26">
        <v>21159.06</v>
      </c>
      <c r="F105" s="26">
        <v>9562.09</v>
      </c>
      <c r="G105" s="26">
        <v>30722</v>
      </c>
      <c r="H105" s="26">
        <f t="shared" si="42"/>
        <v>310.36000000000058</v>
      </c>
      <c r="I105" s="26">
        <f t="shared" si="42"/>
        <v>59.209999999999127</v>
      </c>
      <c r="J105" s="26">
        <f t="shared" si="24"/>
        <v>369.56999999999971</v>
      </c>
      <c r="K105" s="26">
        <f>[1]Оплата!BF103</f>
        <v>-3573.9071000000067</v>
      </c>
      <c r="L105" s="26">
        <f>[1]Оплата!AD103</f>
        <v>3600</v>
      </c>
      <c r="M105" s="26">
        <f t="shared" si="35"/>
        <v>2045.2724000000037</v>
      </c>
      <c r="N105" s="2">
        <f t="shared" si="36"/>
        <v>149.20919999999779</v>
      </c>
      <c r="O105" s="8">
        <f t="shared" si="28"/>
        <v>2194.4816000000014</v>
      </c>
      <c r="P105" s="8"/>
      <c r="Q105" s="2">
        <f t="shared" si="30"/>
        <v>-2168.3887000000086</v>
      </c>
      <c r="R105" s="2" t="str">
        <f t="shared" si="25"/>
        <v xml:space="preserve">№086 </v>
      </c>
    </row>
    <row r="106" spans="1:18">
      <c r="A106" s="22" t="s">
        <v>111</v>
      </c>
      <c r="B106" s="23">
        <v>30545.39</v>
      </c>
      <c r="C106" s="23">
        <v>18550.78</v>
      </c>
      <c r="D106" s="23">
        <v>49096.19</v>
      </c>
      <c r="E106" s="23">
        <v>30896.720000000001</v>
      </c>
      <c r="F106" s="23">
        <v>18653.490000000002</v>
      </c>
      <c r="G106" s="23">
        <v>49550.23</v>
      </c>
      <c r="H106" s="23">
        <f t="shared" si="42"/>
        <v>351.33000000000175</v>
      </c>
      <c r="I106" s="23">
        <f t="shared" si="42"/>
        <v>102.71000000000276</v>
      </c>
      <c r="J106" s="23">
        <f t="shared" si="24"/>
        <v>454.04000000000451</v>
      </c>
      <c r="K106" s="23">
        <f>[1]Оплата!BF104</f>
        <v>-4401.157499999983</v>
      </c>
      <c r="L106" s="23">
        <f>[1]Оплата!AD104</f>
        <v>4410</v>
      </c>
      <c r="M106" s="23">
        <f t="shared" si="35"/>
        <v>2315.2647000000115</v>
      </c>
      <c r="N106" s="24">
        <f t="shared" si="36"/>
        <v>258.82920000000695</v>
      </c>
      <c r="O106" s="22">
        <f t="shared" si="28"/>
        <v>2574.0939000000185</v>
      </c>
      <c r="P106" s="22"/>
      <c r="Q106" s="24">
        <f t="shared" si="30"/>
        <v>-2565.251400000001</v>
      </c>
      <c r="R106" s="24" t="str">
        <f t="shared" si="25"/>
        <v xml:space="preserve">№087 </v>
      </c>
    </row>
    <row r="107" spans="1:18">
      <c r="A107" s="8" t="s">
        <v>112</v>
      </c>
      <c r="B107" s="25">
        <v>289.67</v>
      </c>
      <c r="C107" s="25">
        <v>2934.3</v>
      </c>
      <c r="D107" s="25">
        <v>3224.06</v>
      </c>
      <c r="E107" s="25">
        <v>289.68</v>
      </c>
      <c r="F107" s="25">
        <v>2934.3</v>
      </c>
      <c r="G107" s="25">
        <v>3224.07</v>
      </c>
      <c r="H107" s="26">
        <f t="shared" si="42"/>
        <v>9.9999999999909051E-3</v>
      </c>
      <c r="I107" s="26">
        <f t="shared" si="42"/>
        <v>0</v>
      </c>
      <c r="J107" s="26">
        <f t="shared" si="24"/>
        <v>9.9999999999909051E-3</v>
      </c>
      <c r="K107" s="25">
        <f>[1]Оплата!BF105</f>
        <v>-151.26530000000082</v>
      </c>
      <c r="L107" s="25">
        <f>[1]Оплата!AD105</f>
        <v>0</v>
      </c>
      <c r="M107" s="26">
        <f t="shared" si="35"/>
        <v>6.5899999999940062E-2</v>
      </c>
      <c r="N107" s="2">
        <f t="shared" si="36"/>
        <v>0</v>
      </c>
      <c r="O107" s="8">
        <f t="shared" si="28"/>
        <v>6.5899999999940062E-2</v>
      </c>
      <c r="P107" s="8"/>
      <c r="Q107" s="2">
        <f t="shared" si="30"/>
        <v>-151.33120000000076</v>
      </c>
      <c r="R107" s="2" t="str">
        <f t="shared" si="25"/>
        <v xml:space="preserve">№088 </v>
      </c>
    </row>
    <row r="108" spans="1:18">
      <c r="A108" s="22" t="s">
        <v>113</v>
      </c>
      <c r="B108" s="23">
        <v>6281.6</v>
      </c>
      <c r="C108" s="23">
        <v>1963.17</v>
      </c>
      <c r="D108" s="23">
        <v>8244.7800000000007</v>
      </c>
      <c r="E108" s="23">
        <v>6526.67</v>
      </c>
      <c r="F108" s="23">
        <v>2069.17</v>
      </c>
      <c r="G108" s="23">
        <v>8595.85</v>
      </c>
      <c r="H108" s="23">
        <f t="shared" si="42"/>
        <v>245.06999999999971</v>
      </c>
      <c r="I108" s="23">
        <f t="shared" si="42"/>
        <v>106</v>
      </c>
      <c r="J108" s="23">
        <f t="shared" si="24"/>
        <v>351.06999999999971</v>
      </c>
      <c r="K108" s="23">
        <f>[1]Оплата!BF106</f>
        <v>-4326.2093000000023</v>
      </c>
      <c r="L108" s="23">
        <f>[1]Оплата!AD106</f>
        <v>0</v>
      </c>
      <c r="M108" s="23">
        <f t="shared" si="35"/>
        <v>1615.0112999999981</v>
      </c>
      <c r="N108" s="24">
        <f t="shared" si="36"/>
        <v>267.12</v>
      </c>
      <c r="O108" s="22">
        <f t="shared" si="28"/>
        <v>1882.1312999999982</v>
      </c>
      <c r="P108" s="22"/>
      <c r="Q108" s="24">
        <f t="shared" si="30"/>
        <v>-6208.3406000000004</v>
      </c>
      <c r="R108" s="24" t="str">
        <f t="shared" si="25"/>
        <v xml:space="preserve">№089 </v>
      </c>
    </row>
    <row r="109" spans="1:18">
      <c r="A109" s="8" t="s">
        <v>114</v>
      </c>
      <c r="B109" s="26">
        <v>2835.7000000000003</v>
      </c>
      <c r="C109" s="26">
        <v>1439.23</v>
      </c>
      <c r="D109" s="26">
        <v>4275.04</v>
      </c>
      <c r="E109" s="26">
        <v>3280.8</v>
      </c>
      <c r="F109" s="26">
        <v>1662.22</v>
      </c>
      <c r="G109" s="26">
        <v>4943.13</v>
      </c>
      <c r="H109" s="26">
        <f t="shared" si="42"/>
        <v>445.09999999999991</v>
      </c>
      <c r="I109" s="26">
        <f t="shared" si="42"/>
        <v>222.99</v>
      </c>
      <c r="J109" s="26">
        <f t="shared" si="24"/>
        <v>668.08999999999992</v>
      </c>
      <c r="K109" s="26">
        <f>[1]Оплата!BF107</f>
        <v>16011.8112</v>
      </c>
      <c r="L109" s="26">
        <f>[1]Оплата!AD107</f>
        <v>0</v>
      </c>
      <c r="M109" s="26">
        <f t="shared" si="35"/>
        <v>2933.2089999999994</v>
      </c>
      <c r="N109" s="2">
        <f t="shared" si="36"/>
        <v>561.9348</v>
      </c>
      <c r="O109" s="8">
        <f t="shared" si="28"/>
        <v>3495.1437999999994</v>
      </c>
      <c r="P109" s="8"/>
      <c r="Q109" s="2">
        <f t="shared" ref="Q109:Q140" si="43">K109-O109+L109+P109</f>
        <v>12516.6674</v>
      </c>
      <c r="R109" s="2" t="str">
        <f t="shared" si="25"/>
        <v xml:space="preserve">№090 </v>
      </c>
    </row>
    <row r="110" spans="1:18">
      <c r="A110" s="22" t="s">
        <v>115</v>
      </c>
      <c r="B110" s="23">
        <v>14789.54</v>
      </c>
      <c r="C110" s="23">
        <v>6397.3600000000006</v>
      </c>
      <c r="D110" s="23">
        <v>21186.9</v>
      </c>
      <c r="E110" s="23">
        <v>15065.48</v>
      </c>
      <c r="F110" s="23">
        <v>6484.8</v>
      </c>
      <c r="G110" s="23">
        <v>21550.29</v>
      </c>
      <c r="H110" s="23">
        <f t="shared" si="42"/>
        <v>275.93999999999869</v>
      </c>
      <c r="I110" s="23">
        <f t="shared" si="42"/>
        <v>87.4399999999996</v>
      </c>
      <c r="J110" s="23">
        <f t="shared" si="24"/>
        <v>363.37999999999829</v>
      </c>
      <c r="K110" s="23">
        <f>[1]Оплата!BF108</f>
        <v>-2121.6149000000023</v>
      </c>
      <c r="L110" s="23">
        <f>[1]Оплата!AD108</f>
        <v>2121.61</v>
      </c>
      <c r="M110" s="23">
        <f t="shared" si="35"/>
        <v>1818.4445999999914</v>
      </c>
      <c r="N110" s="24">
        <f t="shared" si="36"/>
        <v>220.34879999999899</v>
      </c>
      <c r="O110" s="22">
        <f t="shared" si="28"/>
        <v>2038.7933999999905</v>
      </c>
      <c r="P110" s="22"/>
      <c r="Q110" s="24">
        <f t="shared" si="43"/>
        <v>-2038.7982999999927</v>
      </c>
      <c r="R110" s="24" t="str">
        <f t="shared" si="25"/>
        <v xml:space="preserve">№091 </v>
      </c>
    </row>
    <row r="111" spans="1:18">
      <c r="A111" s="8" t="s">
        <v>116</v>
      </c>
      <c r="B111" s="26">
        <v>65351.25</v>
      </c>
      <c r="C111" s="26">
        <v>30458.84</v>
      </c>
      <c r="D111" s="26">
        <v>95810.11</v>
      </c>
      <c r="E111" s="26">
        <v>67465.990000000005</v>
      </c>
      <c r="F111" s="26">
        <v>31196.22</v>
      </c>
      <c r="G111" s="26">
        <v>98662.23</v>
      </c>
      <c r="H111" s="26">
        <f t="shared" si="42"/>
        <v>2114.7400000000052</v>
      </c>
      <c r="I111" s="26">
        <f t="shared" si="42"/>
        <v>737.38000000000102</v>
      </c>
      <c r="J111" s="26">
        <f t="shared" si="24"/>
        <v>2852.1200000000063</v>
      </c>
      <c r="K111" s="26">
        <f>[1]Оплата!BF109</f>
        <v>-13756.457299999995</v>
      </c>
      <c r="L111" s="26">
        <f>[1]Оплата!AD109</f>
        <v>13483.86</v>
      </c>
      <c r="M111" s="26">
        <f t="shared" si="35"/>
        <v>13936.136600000034</v>
      </c>
      <c r="N111" s="2">
        <f t="shared" si="36"/>
        <v>1858.1976000000025</v>
      </c>
      <c r="O111" s="8">
        <f t="shared" si="28"/>
        <v>15794.334200000038</v>
      </c>
      <c r="P111" s="8"/>
      <c r="Q111" s="2">
        <f t="shared" si="43"/>
        <v>-16066.931500000032</v>
      </c>
      <c r="R111" s="2" t="str">
        <f t="shared" si="25"/>
        <v xml:space="preserve">№092 </v>
      </c>
    </row>
    <row r="112" spans="1:18">
      <c r="A112" s="22" t="s">
        <v>117</v>
      </c>
      <c r="B112" s="23">
        <v>34180.94</v>
      </c>
      <c r="C112" s="23">
        <v>10775.75</v>
      </c>
      <c r="D112" s="23">
        <v>44956.700000000004</v>
      </c>
      <c r="E112" s="23">
        <v>34180.94</v>
      </c>
      <c r="F112" s="23">
        <v>10775.76</v>
      </c>
      <c r="G112" s="23">
        <v>44956.71</v>
      </c>
      <c r="H112" s="23">
        <f t="shared" si="42"/>
        <v>0</v>
      </c>
      <c r="I112" s="23">
        <f t="shared" si="42"/>
        <v>1.0000000000218279E-2</v>
      </c>
      <c r="J112" s="23">
        <f t="shared" si="24"/>
        <v>1.0000000000218279E-2</v>
      </c>
      <c r="K112" s="23">
        <f>[1]Оплата!BF110</f>
        <v>272.59679999997684</v>
      </c>
      <c r="L112" s="23">
        <f>[1]Оплата!AD110</f>
        <v>44.53</v>
      </c>
      <c r="M112" s="23">
        <f t="shared" si="35"/>
        <v>0</v>
      </c>
      <c r="N112" s="24">
        <f t="shared" si="36"/>
        <v>2.5200000000550064E-2</v>
      </c>
      <c r="O112" s="22">
        <f t="shared" si="28"/>
        <v>2.5200000000550064E-2</v>
      </c>
      <c r="P112" s="22"/>
      <c r="Q112" s="24">
        <f t="shared" si="43"/>
        <v>317.10159999997632</v>
      </c>
      <c r="R112" s="24" t="str">
        <f t="shared" si="25"/>
        <v xml:space="preserve">№093 </v>
      </c>
    </row>
    <row r="113" spans="1:18">
      <c r="A113" s="8" t="s">
        <v>118</v>
      </c>
      <c r="B113" s="26">
        <v>1117.98</v>
      </c>
      <c r="C113" s="26">
        <v>145.97</v>
      </c>
      <c r="D113" s="26">
        <v>1263.96</v>
      </c>
      <c r="E113" s="26">
        <v>1198.3</v>
      </c>
      <c r="F113" s="26">
        <v>161.42000000000002</v>
      </c>
      <c r="G113" s="26">
        <v>1359.73</v>
      </c>
      <c r="H113" s="26">
        <f t="shared" si="42"/>
        <v>80.319999999999936</v>
      </c>
      <c r="I113" s="26">
        <f t="shared" si="42"/>
        <v>15.450000000000017</v>
      </c>
      <c r="J113" s="26">
        <f t="shared" si="24"/>
        <v>95.769999999999953</v>
      </c>
      <c r="K113" s="26">
        <f>[1]Оплата!BF111</f>
        <v>-583.65900000000011</v>
      </c>
      <c r="L113" s="26">
        <f>[1]Оплата!AD111</f>
        <v>1040</v>
      </c>
      <c r="M113" s="26">
        <f t="shared" si="35"/>
        <v>529.30879999999956</v>
      </c>
      <c r="N113" s="2">
        <f t="shared" si="36"/>
        <v>38.93400000000004</v>
      </c>
      <c r="O113" s="8">
        <f t="shared" si="28"/>
        <v>568.24279999999965</v>
      </c>
      <c r="P113" s="8"/>
      <c r="Q113" s="2">
        <f t="shared" si="43"/>
        <v>-111.90179999999964</v>
      </c>
      <c r="R113" s="2" t="str">
        <f t="shared" si="25"/>
        <v xml:space="preserve">№094 </v>
      </c>
    </row>
    <row r="114" spans="1:18">
      <c r="A114" s="22" t="s">
        <v>119</v>
      </c>
      <c r="B114" s="23"/>
      <c r="C114" s="23"/>
      <c r="D114" s="23"/>
      <c r="E114" s="23"/>
      <c r="F114" s="23"/>
      <c r="G114" s="23"/>
      <c r="H114" s="54"/>
      <c r="I114" s="54"/>
      <c r="J114" s="54"/>
      <c r="K114" s="23">
        <f>[1]Оплата!BF112</f>
        <v>-3707.3668999999986</v>
      </c>
      <c r="L114" s="23">
        <f>[1]Оплата!AD112</f>
        <v>0</v>
      </c>
      <c r="M114" s="23">
        <f t="shared" si="35"/>
        <v>0</v>
      </c>
      <c r="N114" s="24">
        <f t="shared" si="36"/>
        <v>0</v>
      </c>
      <c r="O114" s="22">
        <f t="shared" si="28"/>
        <v>0</v>
      </c>
      <c r="P114" s="22"/>
      <c r="Q114" s="24">
        <f t="shared" si="43"/>
        <v>-3707.3668999999986</v>
      </c>
      <c r="R114" s="24" t="str">
        <f t="shared" si="25"/>
        <v xml:space="preserve">№095 </v>
      </c>
    </row>
    <row r="115" spans="1:18">
      <c r="A115" s="8" t="s">
        <v>120</v>
      </c>
      <c r="B115" s="25">
        <v>3086.94</v>
      </c>
      <c r="C115" s="25">
        <v>429.48</v>
      </c>
      <c r="D115" s="25">
        <v>3516.4300000000003</v>
      </c>
      <c r="E115" s="25">
        <v>3365.2000000000003</v>
      </c>
      <c r="F115" s="25">
        <v>453.75</v>
      </c>
      <c r="G115" s="25">
        <v>3818.96</v>
      </c>
      <c r="H115" s="26">
        <f t="shared" si="42"/>
        <v>278.26000000000022</v>
      </c>
      <c r="I115" s="26">
        <f t="shared" si="42"/>
        <v>24.269999999999982</v>
      </c>
      <c r="J115" s="26">
        <f t="shared" si="24"/>
        <v>302.5300000000002</v>
      </c>
      <c r="K115" s="25">
        <f>[1]Оплата!BF113</f>
        <v>-1001.5832999999989</v>
      </c>
      <c r="L115" s="25">
        <f>[1]Оплата!AD113</f>
        <v>0</v>
      </c>
      <c r="M115" s="26">
        <f t="shared" si="35"/>
        <v>1833.7334000000014</v>
      </c>
      <c r="N115" s="2">
        <f t="shared" si="36"/>
        <v>61.160399999999953</v>
      </c>
      <c r="O115" s="8">
        <f t="shared" si="28"/>
        <v>1894.8938000000014</v>
      </c>
      <c r="P115" s="8"/>
      <c r="Q115" s="2">
        <f t="shared" si="43"/>
        <v>-2896.4771000000001</v>
      </c>
      <c r="R115" s="2" t="str">
        <f t="shared" si="25"/>
        <v xml:space="preserve">№096 </v>
      </c>
    </row>
    <row r="116" spans="1:18">
      <c r="A116" s="22" t="s">
        <v>121</v>
      </c>
      <c r="B116" s="23">
        <v>4216.87</v>
      </c>
      <c r="C116" s="23">
        <v>2430.98</v>
      </c>
      <c r="D116" s="23">
        <v>6647.95</v>
      </c>
      <c r="E116" s="23">
        <v>4216.9800000000005</v>
      </c>
      <c r="F116" s="23">
        <v>2430.98</v>
      </c>
      <c r="G116" s="23">
        <v>6648.07</v>
      </c>
      <c r="H116" s="23">
        <f t="shared" ref="H116" si="44">E116-B116</f>
        <v>0.11000000000058208</v>
      </c>
      <c r="I116" s="23">
        <f t="shared" ref="I116" si="45">F116-C116</f>
        <v>0</v>
      </c>
      <c r="J116" s="23">
        <f t="shared" si="24"/>
        <v>0.11000000000058208</v>
      </c>
      <c r="K116" s="23">
        <f>[1]Оплата!BF114</f>
        <v>-198.49585101580024</v>
      </c>
      <c r="L116" s="23">
        <f>[1]Оплата!AD114</f>
        <v>0</v>
      </c>
      <c r="M116" s="23">
        <f t="shared" si="35"/>
        <v>0.72490000000383592</v>
      </c>
      <c r="N116" s="24">
        <f t="shared" si="36"/>
        <v>0</v>
      </c>
      <c r="O116" s="22">
        <f t="shared" si="28"/>
        <v>0.72490000000383592</v>
      </c>
      <c r="P116" s="22"/>
      <c r="Q116" s="24">
        <f t="shared" si="43"/>
        <v>-199.22075101580407</v>
      </c>
      <c r="R116" s="24" t="str">
        <f t="shared" si="25"/>
        <v xml:space="preserve">№097 </v>
      </c>
    </row>
    <row r="117" spans="1:18">
      <c r="A117" s="8" t="s">
        <v>122</v>
      </c>
      <c r="B117" s="26">
        <v>1240.33</v>
      </c>
      <c r="C117" s="26">
        <v>287.01</v>
      </c>
      <c r="D117" s="26">
        <v>1527.3500000000001</v>
      </c>
      <c r="E117" s="26">
        <v>1410.58</v>
      </c>
      <c r="F117" s="26">
        <v>341.66</v>
      </c>
      <c r="G117" s="26">
        <v>1752.25</v>
      </c>
      <c r="H117" s="26">
        <f t="shared" ref="H117:I132" si="46">E117-B117</f>
        <v>170.25</v>
      </c>
      <c r="I117" s="26">
        <f t="shared" si="46"/>
        <v>54.650000000000034</v>
      </c>
      <c r="J117" s="26">
        <f t="shared" si="24"/>
        <v>224.90000000000003</v>
      </c>
      <c r="K117" s="26">
        <f>[1]Оплата!BF115</f>
        <v>-2590.2387999999992</v>
      </c>
      <c r="L117" s="26">
        <f>[1]Оплата!AD115</f>
        <v>0</v>
      </c>
      <c r="M117" s="26">
        <f t="shared" si="35"/>
        <v>1121.9475</v>
      </c>
      <c r="N117" s="2">
        <f t="shared" si="36"/>
        <v>137.71800000000007</v>
      </c>
      <c r="O117" s="8">
        <f t="shared" si="28"/>
        <v>1259.6655000000001</v>
      </c>
      <c r="P117" s="8"/>
      <c r="Q117" s="2">
        <f t="shared" si="43"/>
        <v>-3849.9042999999992</v>
      </c>
      <c r="R117" s="2" t="str">
        <f t="shared" si="25"/>
        <v xml:space="preserve">№098 </v>
      </c>
    </row>
    <row r="118" spans="1:18">
      <c r="A118" s="22" t="s">
        <v>123</v>
      </c>
      <c r="B118" s="23">
        <v>12412.45</v>
      </c>
      <c r="C118" s="23">
        <v>12002.28</v>
      </c>
      <c r="D118" s="23">
        <v>24414.79</v>
      </c>
      <c r="E118" s="23">
        <v>12665.76</v>
      </c>
      <c r="F118" s="23">
        <v>12122.5</v>
      </c>
      <c r="G118" s="23">
        <v>24788.33</v>
      </c>
      <c r="H118" s="23">
        <f t="shared" si="46"/>
        <v>253.30999999999949</v>
      </c>
      <c r="I118" s="23">
        <f t="shared" si="46"/>
        <v>120.21999999999935</v>
      </c>
      <c r="J118" s="23">
        <f t="shared" si="24"/>
        <v>373.52999999999884</v>
      </c>
      <c r="K118" s="23">
        <f>[1]Оплата!BF116</f>
        <v>-645.59470000000465</v>
      </c>
      <c r="L118" s="23">
        <f>[1]Оплата!AD116</f>
        <v>5000</v>
      </c>
      <c r="M118" s="23">
        <f t="shared" si="35"/>
        <v>1669.3128999999967</v>
      </c>
      <c r="N118" s="24">
        <f t="shared" si="36"/>
        <v>302.95439999999837</v>
      </c>
      <c r="O118" s="22">
        <f>SUM(M118:N118)</f>
        <v>1972.267299999995</v>
      </c>
      <c r="P118" s="22"/>
      <c r="Q118" s="24">
        <f t="shared" si="43"/>
        <v>2382.1380000000004</v>
      </c>
      <c r="R118" s="24" t="str">
        <f t="shared" si="25"/>
        <v xml:space="preserve">№099 </v>
      </c>
    </row>
    <row r="119" spans="1:18">
      <c r="A119" s="8" t="s">
        <v>124</v>
      </c>
      <c r="B119" s="26">
        <v>4.1100000000000003</v>
      </c>
      <c r="C119" s="26">
        <v>1.68</v>
      </c>
      <c r="D119" s="26">
        <v>5.79</v>
      </c>
      <c r="E119" s="26">
        <v>4.1100000000000003</v>
      </c>
      <c r="F119" s="26">
        <v>1.68</v>
      </c>
      <c r="G119" s="26">
        <v>5.79</v>
      </c>
      <c r="H119" s="26">
        <f t="shared" si="46"/>
        <v>0</v>
      </c>
      <c r="I119" s="26">
        <f t="shared" si="46"/>
        <v>0</v>
      </c>
      <c r="J119" s="26">
        <f t="shared" si="24"/>
        <v>0</v>
      </c>
      <c r="K119" s="26">
        <f>[1]Оплата!BF117</f>
        <v>-0.50030000000000185</v>
      </c>
      <c r="L119" s="26">
        <f>[1]Оплата!AD117</f>
        <v>0</v>
      </c>
      <c r="M119" s="26">
        <f t="shared" si="35"/>
        <v>0</v>
      </c>
      <c r="N119" s="2">
        <f t="shared" si="36"/>
        <v>0</v>
      </c>
      <c r="O119" s="8">
        <f t="shared" si="28"/>
        <v>0</v>
      </c>
      <c r="P119" s="8"/>
      <c r="Q119" s="2">
        <f t="shared" si="43"/>
        <v>-0.50030000000000185</v>
      </c>
      <c r="R119" s="2" t="str">
        <f t="shared" si="25"/>
        <v>№100</v>
      </c>
    </row>
    <row r="120" spans="1:18">
      <c r="A120" s="22" t="s">
        <v>125</v>
      </c>
      <c r="B120" s="23">
        <v>6014.91</v>
      </c>
      <c r="C120" s="23">
        <v>2102.0100000000002</v>
      </c>
      <c r="D120" s="23">
        <v>8117.0700000000006</v>
      </c>
      <c r="E120" s="23">
        <v>6137.99</v>
      </c>
      <c r="F120" s="23">
        <v>2124.15</v>
      </c>
      <c r="G120" s="23">
        <v>8262.2900000000009</v>
      </c>
      <c r="H120" s="23">
        <f t="shared" si="46"/>
        <v>123.07999999999993</v>
      </c>
      <c r="I120" s="23">
        <f t="shared" si="46"/>
        <v>22.139999999999873</v>
      </c>
      <c r="J120" s="23">
        <f t="shared" si="24"/>
        <v>145.2199999999998</v>
      </c>
      <c r="K120" s="23">
        <f>[1]Оплата!BF118</f>
        <v>-965.09629999999936</v>
      </c>
      <c r="L120" s="23">
        <f>[1]Оплата!AD118</f>
        <v>965.1</v>
      </c>
      <c r="M120" s="23">
        <f t="shared" si="35"/>
        <v>811.09719999999948</v>
      </c>
      <c r="N120" s="24">
        <f t="shared" si="36"/>
        <v>55.79279999999968</v>
      </c>
      <c r="O120" s="22">
        <f t="shared" si="28"/>
        <v>866.88999999999919</v>
      </c>
      <c r="P120" s="22"/>
      <c r="Q120" s="24">
        <f t="shared" si="43"/>
        <v>-866.88629999999864</v>
      </c>
      <c r="R120" s="24" t="str">
        <f t="shared" si="25"/>
        <v xml:space="preserve">№101 </v>
      </c>
    </row>
    <row r="121" spans="1:18">
      <c r="A121" s="8" t="s">
        <v>126</v>
      </c>
      <c r="B121" s="26"/>
      <c r="C121" s="26"/>
      <c r="D121" s="26"/>
      <c r="E121" s="26"/>
      <c r="F121" s="26"/>
      <c r="G121" s="26"/>
      <c r="H121" s="54"/>
      <c r="I121" s="54"/>
      <c r="J121" s="54"/>
      <c r="K121" s="26">
        <f>[1]Оплата!BF119</f>
        <v>9.3739999991157674E-2</v>
      </c>
      <c r="L121" s="26">
        <f>[1]Оплата!AD119</f>
        <v>1530</v>
      </c>
      <c r="M121" s="26">
        <f t="shared" si="35"/>
        <v>0</v>
      </c>
      <c r="N121" s="2">
        <f t="shared" si="36"/>
        <v>0</v>
      </c>
      <c r="O121" s="8">
        <f t="shared" si="28"/>
        <v>0</v>
      </c>
      <c r="P121" s="8"/>
      <c r="Q121" s="2">
        <f t="shared" si="43"/>
        <v>1530.0937399999912</v>
      </c>
      <c r="R121" s="2" t="str">
        <f t="shared" si="25"/>
        <v>№102</v>
      </c>
    </row>
    <row r="122" spans="1:18">
      <c r="A122" s="22" t="s">
        <v>127</v>
      </c>
      <c r="B122" s="23">
        <v>4.91</v>
      </c>
      <c r="C122" s="23">
        <v>881.71</v>
      </c>
      <c r="D122" s="23">
        <v>886.65</v>
      </c>
      <c r="E122" s="23">
        <v>5.01</v>
      </c>
      <c r="F122" s="23">
        <v>881.73</v>
      </c>
      <c r="G122" s="23">
        <v>886.77</v>
      </c>
      <c r="H122" s="23">
        <f t="shared" si="46"/>
        <v>9.9999999999999645E-2</v>
      </c>
      <c r="I122" s="23">
        <f t="shared" si="46"/>
        <v>1.999999999998181E-2</v>
      </c>
      <c r="J122" s="23">
        <f t="shared" si="24"/>
        <v>0.11999999999998145</v>
      </c>
      <c r="K122" s="23">
        <f>[1]Оплата!BF120</f>
        <v>-3.1957999999999878</v>
      </c>
      <c r="L122" s="23">
        <f>[1]Оплата!AD120</f>
        <v>0</v>
      </c>
      <c r="M122" s="23">
        <f t="shared" si="35"/>
        <v>0.6589999999999977</v>
      </c>
      <c r="N122" s="24">
        <f t="shared" si="36"/>
        <v>5.0399999999954162E-2</v>
      </c>
      <c r="O122" s="22">
        <f t="shared" si="28"/>
        <v>0.70939999999995185</v>
      </c>
      <c r="P122" s="22"/>
      <c r="Q122" s="24">
        <f t="shared" si="43"/>
        <v>-3.9051999999999394</v>
      </c>
      <c r="R122" s="24" t="str">
        <f t="shared" si="25"/>
        <v xml:space="preserve">№103 </v>
      </c>
    </row>
    <row r="123" spans="1:18">
      <c r="A123" s="8" t="s">
        <v>128</v>
      </c>
      <c r="B123" s="25">
        <v>3275.7400000000002</v>
      </c>
      <c r="C123" s="25">
        <v>9890.2800000000007</v>
      </c>
      <c r="D123" s="25">
        <v>13166.08</v>
      </c>
      <c r="E123" s="25">
        <v>3275.7400000000002</v>
      </c>
      <c r="F123" s="25">
        <v>10187.69</v>
      </c>
      <c r="G123" s="25">
        <v>13463.49</v>
      </c>
      <c r="H123" s="26">
        <f t="shared" si="46"/>
        <v>0</v>
      </c>
      <c r="I123" s="26">
        <f t="shared" si="46"/>
        <v>297.40999999999985</v>
      </c>
      <c r="J123" s="26">
        <f t="shared" si="24"/>
        <v>297.40999999999985</v>
      </c>
      <c r="K123" s="25">
        <f>[1]Оплата!BF121</f>
        <v>1651.4506999999949</v>
      </c>
      <c r="L123" s="25">
        <f>[1]Оплата!AD121</f>
        <v>0</v>
      </c>
      <c r="M123" s="26">
        <f t="shared" si="35"/>
        <v>0</v>
      </c>
      <c r="N123" s="2">
        <f t="shared" si="36"/>
        <v>749.47319999999968</v>
      </c>
      <c r="O123" s="8">
        <f t="shared" si="28"/>
        <v>749.47319999999968</v>
      </c>
      <c r="P123" s="8"/>
      <c r="Q123" s="2">
        <f t="shared" si="43"/>
        <v>901.97749999999519</v>
      </c>
      <c r="R123" s="2" t="str">
        <f t="shared" si="25"/>
        <v xml:space="preserve">№104 </v>
      </c>
    </row>
    <row r="124" spans="1:18">
      <c r="A124" s="22" t="s">
        <v>129</v>
      </c>
      <c r="B124" s="23">
        <v>4802.33</v>
      </c>
      <c r="C124" s="23">
        <v>2177.11</v>
      </c>
      <c r="D124" s="23">
        <v>6979.5</v>
      </c>
      <c r="E124" s="23">
        <v>5278.7</v>
      </c>
      <c r="F124" s="23">
        <v>2404.6</v>
      </c>
      <c r="G124" s="23">
        <v>7683.34</v>
      </c>
      <c r="H124" s="23">
        <f t="shared" si="46"/>
        <v>476.36999999999989</v>
      </c>
      <c r="I124" s="23">
        <f t="shared" si="46"/>
        <v>227.48999999999978</v>
      </c>
      <c r="J124" s="23">
        <f t="shared" si="24"/>
        <v>703.85999999999967</v>
      </c>
      <c r="K124" s="23">
        <f>[1]Оплата!BF122</f>
        <v>-2912.1092000000008</v>
      </c>
      <c r="L124" s="23">
        <f>[1]Оплата!AD122</f>
        <v>0</v>
      </c>
      <c r="M124" s="23">
        <f t="shared" ref="M124:M138" si="47">H124*M$6</f>
        <v>3139.278299999999</v>
      </c>
      <c r="N124" s="24">
        <f t="shared" ref="N124:N138" si="48">I124*N$6</f>
        <v>573.27479999999946</v>
      </c>
      <c r="O124" s="22">
        <f t="shared" si="28"/>
        <v>3712.5530999999983</v>
      </c>
      <c r="P124" s="22"/>
      <c r="Q124" s="24">
        <f t="shared" si="43"/>
        <v>-6624.662299999999</v>
      </c>
      <c r="R124" s="24" t="str">
        <f t="shared" si="25"/>
        <v>№104б</v>
      </c>
    </row>
    <row r="125" spans="1:18">
      <c r="A125" s="8" t="s">
        <v>130</v>
      </c>
      <c r="B125" s="26">
        <v>3504.79</v>
      </c>
      <c r="C125" s="26">
        <v>741.83</v>
      </c>
      <c r="D125" s="26">
        <v>4246.6400000000003</v>
      </c>
      <c r="E125" s="26">
        <v>3664.3</v>
      </c>
      <c r="F125" s="26">
        <v>762.87</v>
      </c>
      <c r="G125" s="26">
        <v>4427.18</v>
      </c>
      <c r="H125" s="26">
        <f t="shared" si="46"/>
        <v>159.51000000000022</v>
      </c>
      <c r="I125" s="26">
        <f t="shared" si="46"/>
        <v>21.039999999999964</v>
      </c>
      <c r="J125" s="26">
        <f t="shared" si="24"/>
        <v>180.55000000000018</v>
      </c>
      <c r="K125" s="26">
        <f>[1]Оплата!BF123</f>
        <v>-1664.4046999999987</v>
      </c>
      <c r="L125" s="26">
        <f>[1]Оплата!AD123</f>
        <v>0</v>
      </c>
      <c r="M125" s="26">
        <f t="shared" si="47"/>
        <v>1051.1709000000014</v>
      </c>
      <c r="N125" s="2">
        <f t="shared" si="48"/>
        <v>53.020799999999909</v>
      </c>
      <c r="O125" s="8">
        <f t="shared" si="28"/>
        <v>1104.1917000000014</v>
      </c>
      <c r="P125" s="8"/>
      <c r="Q125" s="2">
        <f t="shared" si="43"/>
        <v>-2768.5964000000004</v>
      </c>
      <c r="R125" s="2" t="str">
        <f t="shared" si="25"/>
        <v xml:space="preserve">№105 </v>
      </c>
    </row>
    <row r="126" spans="1:18">
      <c r="A126" s="22" t="s">
        <v>131</v>
      </c>
      <c r="B126" s="23">
        <v>1211.67</v>
      </c>
      <c r="C126" s="23">
        <v>652.65</v>
      </c>
      <c r="D126" s="23">
        <v>1864.32</v>
      </c>
      <c r="E126" s="23">
        <v>1212.81</v>
      </c>
      <c r="F126" s="23">
        <v>652.70000000000005</v>
      </c>
      <c r="G126" s="23">
        <v>1865.52</v>
      </c>
      <c r="H126" s="23">
        <f t="shared" si="46"/>
        <v>1.1399999999998727</v>
      </c>
      <c r="I126" s="23">
        <f t="shared" si="46"/>
        <v>5.0000000000068212E-2</v>
      </c>
      <c r="J126" s="23">
        <f t="shared" si="24"/>
        <v>1.1899999999999409</v>
      </c>
      <c r="K126" s="23">
        <f>[1]Оплата!BF124</f>
        <v>74.374999999999801</v>
      </c>
      <c r="L126" s="23">
        <f>[1]Оплата!AD124</f>
        <v>0</v>
      </c>
      <c r="M126" s="23">
        <f t="shared" si="47"/>
        <v>7.5125999999991606</v>
      </c>
      <c r="N126" s="24">
        <f t="shared" si="48"/>
        <v>0.12600000000017189</v>
      </c>
      <c r="O126" s="22">
        <f t="shared" si="28"/>
        <v>7.6385999999993324</v>
      </c>
      <c r="P126" s="22"/>
      <c r="Q126" s="24">
        <f t="shared" si="43"/>
        <v>66.736400000000472</v>
      </c>
      <c r="R126" s="24" t="str">
        <f t="shared" si="25"/>
        <v xml:space="preserve">№106 </v>
      </c>
    </row>
    <row r="127" spans="1:18">
      <c r="A127" s="8" t="s">
        <v>132</v>
      </c>
      <c r="B127" s="26">
        <v>11876.16</v>
      </c>
      <c r="C127" s="26">
        <v>5481.29</v>
      </c>
      <c r="D127" s="26">
        <v>17357.46</v>
      </c>
      <c r="E127" s="26">
        <v>12679.76</v>
      </c>
      <c r="F127" s="26">
        <v>5823.49</v>
      </c>
      <c r="G127" s="26">
        <v>18503.25</v>
      </c>
      <c r="H127" s="26">
        <f t="shared" si="46"/>
        <v>803.60000000000036</v>
      </c>
      <c r="I127" s="26">
        <f t="shared" si="46"/>
        <v>342.19999999999982</v>
      </c>
      <c r="J127" s="26">
        <f t="shared" si="24"/>
        <v>1145.8000000000002</v>
      </c>
      <c r="K127" s="26">
        <f>[1]Оплата!BF125</f>
        <v>-5153.1999779685866</v>
      </c>
      <c r="L127" s="26">
        <f>[1]Оплата!AD125</f>
        <v>5200</v>
      </c>
      <c r="M127" s="26">
        <f t="shared" si="47"/>
        <v>5295.724000000002</v>
      </c>
      <c r="N127" s="2">
        <f t="shared" si="48"/>
        <v>862.3439999999996</v>
      </c>
      <c r="O127" s="8">
        <f t="shared" si="28"/>
        <v>6158.0680000000011</v>
      </c>
      <c r="P127" s="8"/>
      <c r="Q127" s="2">
        <f t="shared" si="43"/>
        <v>-6111.2679779685877</v>
      </c>
      <c r="R127" s="2" t="str">
        <f t="shared" si="25"/>
        <v xml:space="preserve">№107 </v>
      </c>
    </row>
    <row r="128" spans="1:18">
      <c r="A128" s="22" t="s">
        <v>133</v>
      </c>
      <c r="B128" s="23">
        <v>7530.62</v>
      </c>
      <c r="C128" s="23">
        <v>4966.1099999999997</v>
      </c>
      <c r="D128" s="23">
        <v>12496.75</v>
      </c>
      <c r="E128" s="23">
        <v>7767.5</v>
      </c>
      <c r="F128" s="23">
        <v>5106.9800000000005</v>
      </c>
      <c r="G128" s="23">
        <v>12874.5</v>
      </c>
      <c r="H128" s="23">
        <f t="shared" si="46"/>
        <v>236.88000000000011</v>
      </c>
      <c r="I128" s="23">
        <f t="shared" si="46"/>
        <v>140.8700000000008</v>
      </c>
      <c r="J128" s="23">
        <f t="shared" si="24"/>
        <v>377.75000000000091</v>
      </c>
      <c r="K128" s="23">
        <f>[1]Оплата!BF126</f>
        <v>-1600.4128999999957</v>
      </c>
      <c r="L128" s="23">
        <f>[1]Оплата!AD126</f>
        <v>1700</v>
      </c>
      <c r="M128" s="23">
        <f t="shared" si="47"/>
        <v>1561.0392000000006</v>
      </c>
      <c r="N128" s="24">
        <f t="shared" si="48"/>
        <v>354.99240000000202</v>
      </c>
      <c r="O128" s="22">
        <f t="shared" si="28"/>
        <v>1916.0316000000025</v>
      </c>
      <c r="P128" s="22"/>
      <c r="Q128" s="24">
        <f t="shared" si="43"/>
        <v>-1816.4444999999982</v>
      </c>
      <c r="R128" s="24" t="str">
        <f t="shared" si="25"/>
        <v xml:space="preserve">№108 </v>
      </c>
    </row>
    <row r="129" spans="1:18">
      <c r="A129" s="8" t="s">
        <v>134</v>
      </c>
      <c r="B129" s="26">
        <v>944.96</v>
      </c>
      <c r="C129" s="26">
        <v>1359.94</v>
      </c>
      <c r="D129" s="26">
        <v>2304.91</v>
      </c>
      <c r="E129" s="26">
        <v>954.18000000000006</v>
      </c>
      <c r="F129" s="26">
        <v>1361.02</v>
      </c>
      <c r="G129" s="26">
        <v>2315.23</v>
      </c>
      <c r="H129" s="26">
        <f t="shared" si="46"/>
        <v>9.2200000000000273</v>
      </c>
      <c r="I129" s="26">
        <f t="shared" si="46"/>
        <v>1.0799999999999272</v>
      </c>
      <c r="J129" s="26">
        <f t="shared" si="24"/>
        <v>10.299999999999955</v>
      </c>
      <c r="K129" s="26">
        <f>[1]Оплата!BF127</f>
        <v>-372.68580000000054</v>
      </c>
      <c r="L129" s="26">
        <f>[1]Оплата!AD127</f>
        <v>0</v>
      </c>
      <c r="M129" s="26">
        <f t="shared" si="47"/>
        <v>60.759800000000176</v>
      </c>
      <c r="N129" s="2">
        <f t="shared" si="48"/>
        <v>2.7215999999998166</v>
      </c>
      <c r="O129" s="8">
        <f t="shared" si="28"/>
        <v>63.481399999999994</v>
      </c>
      <c r="P129" s="8"/>
      <c r="Q129" s="2">
        <f t="shared" si="43"/>
        <v>-436.16720000000055</v>
      </c>
      <c r="R129" s="2" t="str">
        <f t="shared" si="25"/>
        <v xml:space="preserve">№109 </v>
      </c>
    </row>
    <row r="130" spans="1:18">
      <c r="A130" s="22" t="s">
        <v>135</v>
      </c>
      <c r="B130" s="23">
        <v>10580.08</v>
      </c>
      <c r="C130" s="23">
        <v>5378.61</v>
      </c>
      <c r="D130" s="23">
        <v>15958.79</v>
      </c>
      <c r="E130" s="23">
        <v>10624.45</v>
      </c>
      <c r="F130" s="23">
        <v>5403.54</v>
      </c>
      <c r="G130" s="23">
        <v>16028.1</v>
      </c>
      <c r="H130" s="23">
        <f t="shared" si="46"/>
        <v>44.3700000000008</v>
      </c>
      <c r="I130" s="23">
        <f t="shared" si="46"/>
        <v>24.930000000000291</v>
      </c>
      <c r="J130" s="23">
        <f t="shared" si="24"/>
        <v>69.300000000001091</v>
      </c>
      <c r="K130" s="23">
        <f>[1]Оплата!BF128</f>
        <v>1035.2918000000034</v>
      </c>
      <c r="L130" s="23">
        <f>[1]Оплата!AD128</f>
        <v>0</v>
      </c>
      <c r="M130" s="23">
        <f t="shared" si="47"/>
        <v>292.39830000000529</v>
      </c>
      <c r="N130" s="24">
        <f t="shared" si="48"/>
        <v>62.823600000000731</v>
      </c>
      <c r="O130" s="22">
        <f t="shared" si="28"/>
        <v>355.22190000000603</v>
      </c>
      <c r="P130" s="22"/>
      <c r="Q130" s="24">
        <f t="shared" si="43"/>
        <v>680.06989999999735</v>
      </c>
      <c r="R130" s="24" t="str">
        <f t="shared" si="25"/>
        <v xml:space="preserve">№110 </v>
      </c>
    </row>
    <row r="131" spans="1:18">
      <c r="A131" s="8" t="s">
        <v>136</v>
      </c>
      <c r="B131" s="25"/>
      <c r="C131" s="25"/>
      <c r="D131" s="25"/>
      <c r="E131" s="25"/>
      <c r="F131" s="25"/>
      <c r="G131" s="25"/>
      <c r="H131" s="54"/>
      <c r="I131" s="54"/>
      <c r="J131" s="54"/>
      <c r="K131" s="25">
        <f>[1]Оплата!BF129</f>
        <v>402.83109999999988</v>
      </c>
      <c r="L131" s="25">
        <f>[1]Оплата!AD129</f>
        <v>0</v>
      </c>
      <c r="M131" s="26">
        <f t="shared" si="47"/>
        <v>0</v>
      </c>
      <c r="N131" s="2">
        <f t="shared" si="48"/>
        <v>0</v>
      </c>
      <c r="O131" s="8">
        <f t="shared" si="28"/>
        <v>0</v>
      </c>
      <c r="P131" s="8"/>
      <c r="Q131" s="2">
        <f t="shared" si="43"/>
        <v>402.83109999999988</v>
      </c>
      <c r="R131" s="2" t="str">
        <f t="shared" si="25"/>
        <v xml:space="preserve">№111 </v>
      </c>
    </row>
    <row r="132" spans="1:18">
      <c r="A132" s="22" t="s">
        <v>137</v>
      </c>
      <c r="B132" s="23">
        <v>4736.97</v>
      </c>
      <c r="C132" s="23">
        <v>1052.8900000000001</v>
      </c>
      <c r="D132" s="23">
        <v>5789.86</v>
      </c>
      <c r="E132" s="23">
        <v>4923.96</v>
      </c>
      <c r="F132" s="23">
        <v>1101.45</v>
      </c>
      <c r="G132" s="23">
        <v>6025.42</v>
      </c>
      <c r="H132" s="23">
        <f t="shared" si="46"/>
        <v>186.98999999999978</v>
      </c>
      <c r="I132" s="23">
        <f t="shared" si="46"/>
        <v>48.559999999999945</v>
      </c>
      <c r="J132" s="23">
        <f t="shared" si="24"/>
        <v>235.54999999999973</v>
      </c>
      <c r="K132" s="23">
        <f>[1]Оплата!BF130</f>
        <v>-1292.0401000000029</v>
      </c>
      <c r="L132" s="23">
        <f>[1]Оплата!AD130</f>
        <v>0</v>
      </c>
      <c r="M132" s="23">
        <f t="shared" si="47"/>
        <v>1232.2640999999985</v>
      </c>
      <c r="N132" s="24">
        <f t="shared" si="48"/>
        <v>122.37119999999986</v>
      </c>
      <c r="O132" s="22">
        <f t="shared" si="28"/>
        <v>1354.6352999999983</v>
      </c>
      <c r="P132" s="22"/>
      <c r="Q132" s="24">
        <f t="shared" si="43"/>
        <v>-2646.675400000001</v>
      </c>
      <c r="R132" s="24" t="str">
        <f t="shared" si="25"/>
        <v xml:space="preserve">№112 </v>
      </c>
    </row>
    <row r="133" spans="1:18" ht="13.5" customHeight="1">
      <c r="A133" s="8" t="s">
        <v>138</v>
      </c>
      <c r="B133" s="26">
        <v>3394.57</v>
      </c>
      <c r="C133" s="26">
        <v>1440.58</v>
      </c>
      <c r="D133" s="26">
        <v>4835.1500000000005</v>
      </c>
      <c r="E133" s="26">
        <v>3492.64</v>
      </c>
      <c r="F133" s="26">
        <v>1457.8700000000001</v>
      </c>
      <c r="G133" s="26">
        <v>4950.5200000000004</v>
      </c>
      <c r="H133" s="26">
        <f t="shared" ref="H133" si="49">E133-B133</f>
        <v>98.069999999999709</v>
      </c>
      <c r="I133" s="26">
        <f t="shared" ref="I133" si="50">F133-C133</f>
        <v>17.290000000000191</v>
      </c>
      <c r="J133" s="26">
        <f t="shared" si="24"/>
        <v>115.3599999999999</v>
      </c>
      <c r="K133" s="26">
        <f>[1]Оплата!BF131</f>
        <v>-2846.6179999999995</v>
      </c>
      <c r="L133" s="26">
        <f>[1]Оплата!AD131</f>
        <v>0</v>
      </c>
      <c r="M133" s="26">
        <f t="shared" si="47"/>
        <v>646.28129999999805</v>
      </c>
      <c r="N133" s="2">
        <f t="shared" si="48"/>
        <v>43.570800000000482</v>
      </c>
      <c r="O133" s="8">
        <f t="shared" si="28"/>
        <v>689.85209999999859</v>
      </c>
      <c r="P133" s="8"/>
      <c r="Q133" s="2">
        <f t="shared" si="43"/>
        <v>-3536.4700999999982</v>
      </c>
      <c r="R133" s="2" t="str">
        <f t="shared" si="25"/>
        <v xml:space="preserve">№113 </v>
      </c>
    </row>
    <row r="134" spans="1:18">
      <c r="A134" s="22" t="s">
        <v>139</v>
      </c>
      <c r="B134" s="23">
        <v>9994.7199999999993</v>
      </c>
      <c r="C134" s="23">
        <v>3239.65</v>
      </c>
      <c r="D134" s="23">
        <v>13234.380000000001</v>
      </c>
      <c r="E134" s="23">
        <v>10743.09</v>
      </c>
      <c r="F134" s="23">
        <v>3453.26</v>
      </c>
      <c r="G134" s="23">
        <v>14196.36</v>
      </c>
      <c r="H134" s="23">
        <f t="shared" ref="H134:I138" si="51">E134-B134</f>
        <v>748.3700000000008</v>
      </c>
      <c r="I134" s="23">
        <f t="shared" si="51"/>
        <v>213.61000000000013</v>
      </c>
      <c r="J134" s="23">
        <f t="shared" si="24"/>
        <v>961.98000000000093</v>
      </c>
      <c r="K134" s="23">
        <f>[1]Оплата!BF132</f>
        <v>436.92690000000584</v>
      </c>
      <c r="L134" s="23">
        <f>[1]Оплата!AD132</f>
        <v>0</v>
      </c>
      <c r="M134" s="23">
        <f t="shared" si="47"/>
        <v>4931.758300000005</v>
      </c>
      <c r="N134" s="24">
        <f t="shared" si="48"/>
        <v>538.29720000000032</v>
      </c>
      <c r="O134" s="22">
        <f t="shared" si="28"/>
        <v>5470.0555000000049</v>
      </c>
      <c r="P134" s="22"/>
      <c r="Q134" s="24">
        <f t="shared" si="43"/>
        <v>-5033.1285999999991</v>
      </c>
      <c r="R134" s="24" t="str">
        <f t="shared" si="25"/>
        <v xml:space="preserve">№114 </v>
      </c>
    </row>
    <row r="135" spans="1:18">
      <c r="A135" s="8" t="s">
        <v>140</v>
      </c>
      <c r="B135" s="26">
        <v>1087.1600000000001</v>
      </c>
      <c r="C135" s="26">
        <v>289.68</v>
      </c>
      <c r="D135" s="26">
        <v>1376.98</v>
      </c>
      <c r="E135" s="26">
        <v>1087.28</v>
      </c>
      <c r="F135" s="26">
        <v>289.7</v>
      </c>
      <c r="G135" s="26">
        <v>1377.13</v>
      </c>
      <c r="H135" s="26">
        <f t="shared" si="51"/>
        <v>0.11999999999989086</v>
      </c>
      <c r="I135" s="26">
        <f t="shared" si="51"/>
        <v>1.999999999998181E-2</v>
      </c>
      <c r="J135" s="26">
        <f t="shared" si="24"/>
        <v>0.13999999999987267</v>
      </c>
      <c r="K135" s="26">
        <f>[1]Оплата!BF133</f>
        <v>167.78689999999972</v>
      </c>
      <c r="L135" s="26">
        <f>[1]Оплата!AD133</f>
        <v>0</v>
      </c>
      <c r="M135" s="26">
        <f t="shared" si="47"/>
        <v>0.79079999999928074</v>
      </c>
      <c r="N135" s="2">
        <f t="shared" si="48"/>
        <v>5.0399999999954162E-2</v>
      </c>
      <c r="O135" s="8">
        <f t="shared" si="28"/>
        <v>0.84119999999923489</v>
      </c>
      <c r="P135" s="8"/>
      <c r="Q135" s="2">
        <f t="shared" si="43"/>
        <v>166.94570000000047</v>
      </c>
      <c r="R135" s="2" t="str">
        <f t="shared" si="25"/>
        <v xml:space="preserve">№115 </v>
      </c>
    </row>
    <row r="136" spans="1:18">
      <c r="A136" s="22" t="s">
        <v>141</v>
      </c>
      <c r="B136" s="23">
        <v>6234.41</v>
      </c>
      <c r="C136" s="23">
        <v>4306.62</v>
      </c>
      <c r="D136" s="23">
        <v>10541.04</v>
      </c>
      <c r="E136" s="23">
        <v>6262.1100000000006</v>
      </c>
      <c r="F136" s="23">
        <v>4317.9800000000005</v>
      </c>
      <c r="G136" s="23">
        <v>10580.1</v>
      </c>
      <c r="H136" s="23">
        <f t="shared" si="51"/>
        <v>27.700000000000728</v>
      </c>
      <c r="I136" s="23">
        <f t="shared" si="51"/>
        <v>11.360000000000582</v>
      </c>
      <c r="J136" s="23">
        <f t="shared" si="24"/>
        <v>39.06000000000131</v>
      </c>
      <c r="K136" s="23">
        <f>[1]Оплата!BF134</f>
        <v>-24810.1181</v>
      </c>
      <c r="L136" s="23">
        <f>[1]Оплата!AD134</f>
        <v>0</v>
      </c>
      <c r="M136" s="23">
        <f t="shared" si="47"/>
        <v>182.54300000000478</v>
      </c>
      <c r="N136" s="24">
        <f t="shared" si="48"/>
        <v>28.627200000001466</v>
      </c>
      <c r="O136" s="22">
        <f t="shared" si="28"/>
        <v>211.17020000000625</v>
      </c>
      <c r="P136" s="22"/>
      <c r="Q136" s="24">
        <f t="shared" si="43"/>
        <v>-25021.288300000007</v>
      </c>
      <c r="R136" s="24" t="str">
        <f t="shared" si="25"/>
        <v xml:space="preserve">№116 </v>
      </c>
    </row>
    <row r="137" spans="1:18">
      <c r="A137" s="8" t="s">
        <v>142</v>
      </c>
      <c r="B137" s="26">
        <v>11434.24</v>
      </c>
      <c r="C137" s="26">
        <v>8240.3700000000008</v>
      </c>
      <c r="D137" s="26">
        <v>19674.62</v>
      </c>
      <c r="E137" s="26">
        <v>11717.85</v>
      </c>
      <c r="F137" s="26">
        <v>8417.6200000000008</v>
      </c>
      <c r="G137" s="26">
        <v>20135.48</v>
      </c>
      <c r="H137" s="26">
        <f t="shared" si="51"/>
        <v>283.61000000000058</v>
      </c>
      <c r="I137" s="26">
        <f t="shared" si="51"/>
        <v>177.25</v>
      </c>
      <c r="J137" s="26">
        <f t="shared" si="24"/>
        <v>460.86000000000058</v>
      </c>
      <c r="K137" s="26">
        <f>[1]Оплата!BF135</f>
        <v>-11684.3128</v>
      </c>
      <c r="L137" s="26">
        <f>[1]Оплата!AD135</f>
        <v>5000</v>
      </c>
      <c r="M137" s="26">
        <f t="shared" si="47"/>
        <v>1868.9899000000039</v>
      </c>
      <c r="N137" s="2">
        <f t="shared" si="48"/>
        <v>446.67</v>
      </c>
      <c r="O137" s="8">
        <f t="shared" si="28"/>
        <v>2315.6599000000037</v>
      </c>
      <c r="P137" s="8"/>
      <c r="Q137" s="2">
        <f t="shared" si="43"/>
        <v>-8999.9727000000039</v>
      </c>
      <c r="R137" s="2" t="str">
        <f t="shared" si="25"/>
        <v xml:space="preserve">№117 </v>
      </c>
    </row>
    <row r="138" spans="1:18">
      <c r="A138" s="22" t="s">
        <v>143</v>
      </c>
      <c r="B138" s="23">
        <v>4535.29</v>
      </c>
      <c r="C138" s="23">
        <v>2247.6799999999998</v>
      </c>
      <c r="D138" s="23">
        <v>6782.9800000000005</v>
      </c>
      <c r="E138" s="23">
        <v>4845.08</v>
      </c>
      <c r="F138" s="23">
        <v>2343.7400000000002</v>
      </c>
      <c r="G138" s="23">
        <v>7188.83</v>
      </c>
      <c r="H138" s="23">
        <f t="shared" si="51"/>
        <v>309.78999999999996</v>
      </c>
      <c r="I138" s="23">
        <f t="shared" si="51"/>
        <v>96.0600000000004</v>
      </c>
      <c r="J138" s="23">
        <f t="shared" si="24"/>
        <v>405.85000000000036</v>
      </c>
      <c r="K138" s="23">
        <f>[1]Оплата!BF136</f>
        <v>-1777.8003999999983</v>
      </c>
      <c r="L138" s="23">
        <f>[1]Оплата!AD136</f>
        <v>0</v>
      </c>
      <c r="M138" s="23">
        <f t="shared" si="47"/>
        <v>2041.5160999999998</v>
      </c>
      <c r="N138" s="24">
        <f t="shared" si="48"/>
        <v>242.071200000001</v>
      </c>
      <c r="O138" s="22">
        <f t="shared" si="28"/>
        <v>2283.5873000000011</v>
      </c>
      <c r="P138" s="22"/>
      <c r="Q138" s="24">
        <f t="shared" si="43"/>
        <v>-4061.3876999999993</v>
      </c>
      <c r="R138" s="24" t="str">
        <f t="shared" si="25"/>
        <v xml:space="preserve">№118 </v>
      </c>
    </row>
    <row r="139" spans="1:18">
      <c r="A139" s="8" t="s">
        <v>144</v>
      </c>
      <c r="B139" s="25"/>
      <c r="C139" s="25"/>
      <c r="D139" s="25"/>
      <c r="E139" s="25"/>
      <c r="F139" s="25"/>
      <c r="G139" s="25"/>
      <c r="H139" s="26"/>
      <c r="I139" s="26"/>
      <c r="J139" s="26">
        <f t="shared" ref="J139:J202" si="52">SUM(H139:I139)</f>
        <v>0</v>
      </c>
      <c r="K139" s="25">
        <f>[1]Оплата!BF137</f>
        <v>0</v>
      </c>
      <c r="L139" s="25">
        <f>[1]Оплата!AD137</f>
        <v>0</v>
      </c>
      <c r="M139" s="26"/>
      <c r="N139" s="2"/>
      <c r="O139" s="8"/>
      <c r="P139" s="8"/>
      <c r="Q139" s="2">
        <f t="shared" si="43"/>
        <v>0</v>
      </c>
      <c r="R139" s="2" t="str">
        <f t="shared" ref="R139:R202" si="53">A139</f>
        <v>№118а не установлен</v>
      </c>
    </row>
    <row r="140" spans="1:18">
      <c r="A140" s="22" t="s">
        <v>145</v>
      </c>
      <c r="B140" s="23">
        <v>3397.35</v>
      </c>
      <c r="C140" s="23">
        <v>4626.2</v>
      </c>
      <c r="D140" s="23">
        <v>8023.5700000000006</v>
      </c>
      <c r="E140" s="23">
        <v>3596.57</v>
      </c>
      <c r="F140" s="23">
        <v>4797.53</v>
      </c>
      <c r="G140" s="23">
        <v>8394.11</v>
      </c>
      <c r="H140" s="23">
        <f>E140-B140</f>
        <v>199.22000000000025</v>
      </c>
      <c r="I140" s="23">
        <f>F140-C140</f>
        <v>171.32999999999993</v>
      </c>
      <c r="J140" s="23">
        <f t="shared" si="52"/>
        <v>370.55000000000018</v>
      </c>
      <c r="K140" s="23">
        <f>[1]Оплата!BF138</f>
        <v>-3031.6977999999981</v>
      </c>
      <c r="L140" s="23">
        <f>[1]Оплата!AD138</f>
        <v>2800</v>
      </c>
      <c r="M140" s="23">
        <f>H140*M$6</f>
        <v>1312.8598000000015</v>
      </c>
      <c r="N140" s="24">
        <f>I140*N$6</f>
        <v>431.75159999999983</v>
      </c>
      <c r="O140" s="22">
        <f t="shared" ref="O140:O204" si="54">SUM(M140:N140)</f>
        <v>1744.6114000000014</v>
      </c>
      <c r="P140" s="22"/>
      <c r="Q140" s="24">
        <f t="shared" si="43"/>
        <v>-1976.3091999999997</v>
      </c>
      <c r="R140" s="24" t="str">
        <f t="shared" si="53"/>
        <v xml:space="preserve">№119 </v>
      </c>
    </row>
    <row r="141" spans="1:18">
      <c r="A141" s="8" t="s">
        <v>146</v>
      </c>
      <c r="B141" s="26"/>
      <c r="C141" s="26"/>
      <c r="D141" s="26"/>
      <c r="E141" s="26"/>
      <c r="F141" s="26"/>
      <c r="G141" s="26"/>
      <c r="H141" s="26"/>
      <c r="I141" s="26"/>
      <c r="J141" s="26">
        <f t="shared" si="52"/>
        <v>0</v>
      </c>
      <c r="K141" s="26">
        <f>[1]Оплата!BF139</f>
        <v>0</v>
      </c>
      <c r="L141" s="26">
        <f>[1]Оплата!AD139</f>
        <v>0</v>
      </c>
      <c r="M141" s="26"/>
      <c r="N141" s="2"/>
      <c r="O141" s="8"/>
      <c r="P141" s="8"/>
      <c r="Q141" s="2">
        <f t="shared" ref="Q141:Q172" si="55">K141-O141+L141+P141</f>
        <v>0</v>
      </c>
      <c r="R141" s="2" t="str">
        <f t="shared" si="53"/>
        <v>№120  снят</v>
      </c>
    </row>
    <row r="142" spans="1:18">
      <c r="A142" s="22" t="s">
        <v>147</v>
      </c>
      <c r="B142" s="23">
        <v>10738.47</v>
      </c>
      <c r="C142" s="23">
        <v>4449.5600000000004</v>
      </c>
      <c r="D142" s="23">
        <v>15188.04</v>
      </c>
      <c r="E142" s="23">
        <v>11128.58</v>
      </c>
      <c r="F142" s="23">
        <v>4660.2700000000004</v>
      </c>
      <c r="G142" s="23">
        <v>15788.85</v>
      </c>
      <c r="H142" s="23">
        <f t="shared" ref="H142:I185" si="56">E142-B142</f>
        <v>390.11000000000058</v>
      </c>
      <c r="I142" s="23">
        <f t="shared" si="56"/>
        <v>210.71000000000004</v>
      </c>
      <c r="J142" s="23">
        <f t="shared" si="52"/>
        <v>600.82000000000062</v>
      </c>
      <c r="K142" s="23">
        <f>[1]Оплата!BF140</f>
        <v>-12841.064099999998</v>
      </c>
      <c r="L142" s="23">
        <f>[1]Оплата!AD140</f>
        <v>0</v>
      </c>
      <c r="M142" s="23">
        <f t="shared" ref="M142:N145" si="57">H142*M$6</f>
        <v>2570.8249000000037</v>
      </c>
      <c r="N142" s="24">
        <f t="shared" si="57"/>
        <v>530.9892000000001</v>
      </c>
      <c r="O142" s="22">
        <f t="shared" si="54"/>
        <v>3101.8141000000037</v>
      </c>
      <c r="P142" s="22"/>
      <c r="Q142" s="24">
        <f t="shared" si="55"/>
        <v>-15942.878200000001</v>
      </c>
      <c r="R142" s="24" t="str">
        <f t="shared" si="53"/>
        <v xml:space="preserve">№121 </v>
      </c>
    </row>
    <row r="143" spans="1:18">
      <c r="A143" s="8" t="s">
        <v>148</v>
      </c>
      <c r="B143" s="26">
        <v>1671.47</v>
      </c>
      <c r="C143" s="26">
        <v>341.85</v>
      </c>
      <c r="D143" s="26">
        <v>2013.3300000000002</v>
      </c>
      <c r="E143" s="26">
        <v>1692.4</v>
      </c>
      <c r="F143" s="26">
        <v>346.54</v>
      </c>
      <c r="G143" s="26">
        <v>2038.95</v>
      </c>
      <c r="H143" s="26">
        <f t="shared" si="56"/>
        <v>20.930000000000064</v>
      </c>
      <c r="I143" s="26">
        <f t="shared" si="56"/>
        <v>4.6899999999999977</v>
      </c>
      <c r="J143" s="26">
        <f t="shared" si="52"/>
        <v>25.620000000000061</v>
      </c>
      <c r="K143" s="26">
        <f>[1]Оплата!BF141</f>
        <v>-3127.6430000000005</v>
      </c>
      <c r="L143" s="26">
        <f>[1]Оплата!AD141</f>
        <v>0</v>
      </c>
      <c r="M143" s="26">
        <f t="shared" si="57"/>
        <v>137.92870000000042</v>
      </c>
      <c r="N143" s="2">
        <f t="shared" si="57"/>
        <v>11.818799999999994</v>
      </c>
      <c r="O143" s="8">
        <f t="shared" si="54"/>
        <v>149.7475000000004</v>
      </c>
      <c r="P143" s="8"/>
      <c r="Q143" s="2">
        <f t="shared" si="55"/>
        <v>-3277.3905000000009</v>
      </c>
      <c r="R143" s="2" t="str">
        <f t="shared" si="53"/>
        <v xml:space="preserve">№122 </v>
      </c>
    </row>
    <row r="144" spans="1:18">
      <c r="A144" s="22" t="s">
        <v>149</v>
      </c>
      <c r="B144" s="23">
        <v>1311.27</v>
      </c>
      <c r="C144" s="23">
        <v>263.49</v>
      </c>
      <c r="D144" s="23">
        <v>1574.77</v>
      </c>
      <c r="E144" s="23">
        <v>1453.5</v>
      </c>
      <c r="F144" s="23">
        <v>276.15000000000003</v>
      </c>
      <c r="G144" s="23">
        <v>1729.66</v>
      </c>
      <c r="H144" s="23">
        <f t="shared" si="56"/>
        <v>142.23000000000002</v>
      </c>
      <c r="I144" s="23">
        <f t="shared" si="56"/>
        <v>12.660000000000025</v>
      </c>
      <c r="J144" s="23">
        <f t="shared" si="52"/>
        <v>154.89000000000004</v>
      </c>
      <c r="K144" s="23">
        <f>[1]Оплата!BF142</f>
        <v>-1012.4797999999993</v>
      </c>
      <c r="L144" s="23">
        <f>[1]Оплата!AD142</f>
        <v>0</v>
      </c>
      <c r="M144" s="23">
        <f t="shared" si="57"/>
        <v>937.29570000000012</v>
      </c>
      <c r="N144" s="24">
        <f t="shared" si="57"/>
        <v>31.903200000000062</v>
      </c>
      <c r="O144" s="22">
        <f t="shared" si="54"/>
        <v>969.19890000000021</v>
      </c>
      <c r="P144" s="22"/>
      <c r="Q144" s="24">
        <f t="shared" si="55"/>
        <v>-1981.6786999999995</v>
      </c>
      <c r="R144" s="24" t="str">
        <f t="shared" si="53"/>
        <v xml:space="preserve">№123 </v>
      </c>
    </row>
    <row r="145" spans="1:18">
      <c r="A145" s="8" t="s">
        <v>150</v>
      </c>
      <c r="B145" s="26">
        <v>8395.42</v>
      </c>
      <c r="C145" s="26">
        <v>1860.32</v>
      </c>
      <c r="D145" s="26">
        <v>10255.75</v>
      </c>
      <c r="E145" s="26">
        <v>8838.2900000000009</v>
      </c>
      <c r="F145" s="26">
        <v>1918.5</v>
      </c>
      <c r="G145" s="26">
        <v>10756.800000000001</v>
      </c>
      <c r="H145" s="26">
        <f t="shared" si="56"/>
        <v>442.8700000000008</v>
      </c>
      <c r="I145" s="26">
        <f t="shared" si="56"/>
        <v>58.180000000000064</v>
      </c>
      <c r="J145" s="26">
        <f t="shared" si="52"/>
        <v>501.05000000000086</v>
      </c>
      <c r="K145" s="26">
        <f>[1]Оплата!BF143</f>
        <v>-2855.6984999999986</v>
      </c>
      <c r="L145" s="26">
        <f>[1]Оплата!AD143</f>
        <v>0</v>
      </c>
      <c r="M145" s="26">
        <f t="shared" si="57"/>
        <v>2918.5133000000051</v>
      </c>
      <c r="N145" s="2">
        <f t="shared" si="57"/>
        <v>146.61360000000016</v>
      </c>
      <c r="O145" s="8">
        <f t="shared" si="54"/>
        <v>3065.1269000000052</v>
      </c>
      <c r="P145" s="8"/>
      <c r="Q145" s="2">
        <f t="shared" si="55"/>
        <v>-5920.8254000000034</v>
      </c>
      <c r="R145" s="2" t="str">
        <f t="shared" si="53"/>
        <v xml:space="preserve">№123а </v>
      </c>
    </row>
    <row r="146" spans="1:18">
      <c r="A146" s="22" t="s">
        <v>286</v>
      </c>
      <c r="B146" s="23"/>
      <c r="C146" s="23"/>
      <c r="D146" s="23"/>
      <c r="E146" s="23"/>
      <c r="F146" s="23"/>
      <c r="G146" s="23"/>
      <c r="H146" s="23">
        <f t="shared" si="56"/>
        <v>0</v>
      </c>
      <c r="I146" s="23">
        <f t="shared" si="56"/>
        <v>0</v>
      </c>
      <c r="J146" s="23">
        <f t="shared" si="52"/>
        <v>0</v>
      </c>
      <c r="K146" s="23">
        <f>[1]Оплата!BF144</f>
        <v>498.18489999999997</v>
      </c>
      <c r="L146" s="23">
        <f>[1]Оплата!AD144</f>
        <v>0</v>
      </c>
      <c r="M146" s="23"/>
      <c r="N146" s="24"/>
      <c r="O146" s="22"/>
      <c r="P146" s="22"/>
      <c r="Q146" s="24">
        <f t="shared" si="55"/>
        <v>498.18489999999997</v>
      </c>
      <c r="R146" s="24" t="str">
        <f t="shared" si="53"/>
        <v>№124 сбыт</v>
      </c>
    </row>
    <row r="147" spans="1:18">
      <c r="A147" s="8" t="s">
        <v>151</v>
      </c>
      <c r="B147" s="25">
        <v>3317.89</v>
      </c>
      <c r="C147" s="25">
        <v>1479.71</v>
      </c>
      <c r="D147" s="25">
        <v>4797.6900000000005</v>
      </c>
      <c r="E147" s="25">
        <v>3318.78</v>
      </c>
      <c r="F147" s="25">
        <v>1479.74</v>
      </c>
      <c r="G147" s="25">
        <v>4798.6099999999997</v>
      </c>
      <c r="H147" s="26">
        <f t="shared" si="56"/>
        <v>0.89000000000032742</v>
      </c>
      <c r="I147" s="26">
        <f t="shared" si="56"/>
        <v>2.9999999999972715E-2</v>
      </c>
      <c r="J147" s="26">
        <f t="shared" si="52"/>
        <v>0.92000000000030013</v>
      </c>
      <c r="K147" s="25">
        <f>[1]Оплата!BF145</f>
        <v>2658.7206000000006</v>
      </c>
      <c r="L147" s="25">
        <f>[1]Оплата!AD145</f>
        <v>0</v>
      </c>
      <c r="M147" s="26">
        <f t="shared" ref="M147:M185" si="58">H147*M$6</f>
        <v>5.8651000000021574</v>
      </c>
      <c r="N147" s="2">
        <f t="shared" ref="N147:N185" si="59">I147*N$6</f>
        <v>7.5599999999931236E-2</v>
      </c>
      <c r="O147" s="8">
        <f t="shared" si="54"/>
        <v>5.9407000000020886</v>
      </c>
      <c r="P147" s="8"/>
      <c r="Q147" s="2">
        <f t="shared" si="55"/>
        <v>2652.7798999999986</v>
      </c>
      <c r="R147" s="2" t="str">
        <f t="shared" si="53"/>
        <v xml:space="preserve">№125 </v>
      </c>
    </row>
    <row r="148" spans="1:18">
      <c r="A148" s="22" t="s">
        <v>152</v>
      </c>
      <c r="B148" s="23">
        <v>4002.17</v>
      </c>
      <c r="C148" s="23">
        <v>1109.94</v>
      </c>
      <c r="D148" s="23">
        <v>5112.12</v>
      </c>
      <c r="E148" s="23">
        <v>4366.5200000000004</v>
      </c>
      <c r="F148" s="23">
        <v>1190.47</v>
      </c>
      <c r="G148" s="23">
        <v>5557</v>
      </c>
      <c r="H148" s="23">
        <f t="shared" si="56"/>
        <v>364.35000000000036</v>
      </c>
      <c r="I148" s="23">
        <f t="shared" si="56"/>
        <v>80.529999999999973</v>
      </c>
      <c r="J148" s="23">
        <f t="shared" si="52"/>
        <v>444.88000000000034</v>
      </c>
      <c r="K148" s="23">
        <f>[1]Оплата!BF146</f>
        <v>9442.4501000000018</v>
      </c>
      <c r="L148" s="23">
        <f>[1]Оплата!AD146</f>
        <v>0</v>
      </c>
      <c r="M148" s="23">
        <f t="shared" si="58"/>
        <v>2401.0665000000022</v>
      </c>
      <c r="N148" s="24">
        <f t="shared" si="59"/>
        <v>202.93559999999994</v>
      </c>
      <c r="O148" s="22">
        <f t="shared" si="54"/>
        <v>2604.002100000002</v>
      </c>
      <c r="P148" s="22"/>
      <c r="Q148" s="24">
        <f t="shared" si="55"/>
        <v>6838.4480000000003</v>
      </c>
      <c r="R148" s="24" t="str">
        <f t="shared" si="53"/>
        <v xml:space="preserve">№126\1 </v>
      </c>
    </row>
    <row r="149" spans="1:18">
      <c r="A149" s="8" t="s">
        <v>153</v>
      </c>
      <c r="B149" s="26">
        <v>4838.1900000000005</v>
      </c>
      <c r="C149" s="26">
        <v>2527.5300000000002</v>
      </c>
      <c r="D149" s="26">
        <v>7365.8600000000006</v>
      </c>
      <c r="E149" s="26">
        <v>4847.75</v>
      </c>
      <c r="F149" s="26">
        <v>2538.79</v>
      </c>
      <c r="G149" s="26">
        <v>7386.68</v>
      </c>
      <c r="H149" s="26">
        <f t="shared" si="56"/>
        <v>9.5599999999994907</v>
      </c>
      <c r="I149" s="26">
        <f t="shared" si="56"/>
        <v>11.259999999999764</v>
      </c>
      <c r="J149" s="26">
        <f t="shared" si="52"/>
        <v>20.819999999999254</v>
      </c>
      <c r="K149" s="26">
        <f>[1]Оплата!BF147</f>
        <v>-12042.319800000005</v>
      </c>
      <c r="L149" s="26">
        <f>[1]Оплата!AD147</f>
        <v>0</v>
      </c>
      <c r="M149" s="26">
        <f t="shared" si="58"/>
        <v>63.000399999996645</v>
      </c>
      <c r="N149" s="2">
        <f t="shared" si="59"/>
        <v>28.375199999999403</v>
      </c>
      <c r="O149" s="8">
        <f t="shared" si="54"/>
        <v>91.375599999996041</v>
      </c>
      <c r="P149" s="8"/>
      <c r="Q149" s="2">
        <f t="shared" si="55"/>
        <v>-12133.695400000001</v>
      </c>
      <c r="R149" s="2" t="str">
        <f t="shared" si="53"/>
        <v xml:space="preserve">№126\2 </v>
      </c>
    </row>
    <row r="150" spans="1:18">
      <c r="A150" s="22" t="s">
        <v>154</v>
      </c>
      <c r="B150" s="23">
        <v>89.86</v>
      </c>
      <c r="C150" s="23">
        <v>506.97</v>
      </c>
      <c r="D150" s="23">
        <v>596.86</v>
      </c>
      <c r="E150" s="23">
        <v>90.16</v>
      </c>
      <c r="F150" s="23">
        <v>507.07</v>
      </c>
      <c r="G150" s="23">
        <v>597.25</v>
      </c>
      <c r="H150" s="23">
        <f t="shared" si="56"/>
        <v>0.29999999999999716</v>
      </c>
      <c r="I150" s="23">
        <f t="shared" si="56"/>
        <v>9.9999999999965894E-2</v>
      </c>
      <c r="J150" s="23">
        <f t="shared" si="52"/>
        <v>0.39999999999996305</v>
      </c>
      <c r="K150" s="23">
        <f>[1]Оплата!BF148</f>
        <v>935.55610000000001</v>
      </c>
      <c r="L150" s="23">
        <f>[1]Оплата!AD148</f>
        <v>0</v>
      </c>
      <c r="M150" s="23">
        <f t="shared" si="58"/>
        <v>1.9769999999999812</v>
      </c>
      <c r="N150" s="24">
        <f t="shared" si="59"/>
        <v>0.25199999999991407</v>
      </c>
      <c r="O150" s="22">
        <f t="shared" si="54"/>
        <v>2.2289999999998953</v>
      </c>
      <c r="P150" s="22"/>
      <c r="Q150" s="24">
        <f t="shared" si="55"/>
        <v>933.32710000000009</v>
      </c>
      <c r="R150" s="24" t="str">
        <f t="shared" si="53"/>
        <v xml:space="preserve">№127 </v>
      </c>
    </row>
    <row r="151" spans="1:18">
      <c r="A151" s="8" t="s">
        <v>287</v>
      </c>
      <c r="B151" s="26"/>
      <c r="C151" s="26"/>
      <c r="D151" s="26"/>
      <c r="E151" s="26"/>
      <c r="F151" s="26"/>
      <c r="G151" s="26"/>
      <c r="H151" s="26"/>
      <c r="I151" s="26"/>
      <c r="J151" s="26"/>
      <c r="K151" s="26">
        <f>[1]Оплата!BF149</f>
        <v>711.49490875777678</v>
      </c>
      <c r="L151" s="26">
        <f>[1]Оплата!AD149</f>
        <v>0</v>
      </c>
      <c r="M151" s="26">
        <f t="shared" si="58"/>
        <v>0</v>
      </c>
      <c r="N151" s="2">
        <f t="shared" si="59"/>
        <v>0</v>
      </c>
      <c r="O151" s="8">
        <f t="shared" si="54"/>
        <v>0</v>
      </c>
      <c r="P151" s="8"/>
      <c r="Q151" s="2">
        <f t="shared" si="55"/>
        <v>711.49490875777678</v>
      </c>
      <c r="R151" s="2" t="str">
        <f t="shared" si="53"/>
        <v>№128 сбыт</v>
      </c>
    </row>
    <row r="152" spans="1:18">
      <c r="A152" s="22" t="s">
        <v>155</v>
      </c>
      <c r="B152" s="23"/>
      <c r="C152" s="23"/>
      <c r="D152" s="23"/>
      <c r="E152" s="23"/>
      <c r="F152" s="23"/>
      <c r="G152" s="23"/>
      <c r="H152" s="54"/>
      <c r="I152" s="54"/>
      <c r="J152" s="54"/>
      <c r="K152" s="23">
        <f>[1]Оплата!BF150</f>
        <v>-4210.1085200000125</v>
      </c>
      <c r="L152" s="23">
        <f>[1]Оплата!AD150</f>
        <v>6000</v>
      </c>
      <c r="M152" s="23">
        <f t="shared" si="58"/>
        <v>0</v>
      </c>
      <c r="N152" s="24">
        <f t="shared" si="59"/>
        <v>0</v>
      </c>
      <c r="O152" s="22">
        <f t="shared" si="54"/>
        <v>0</v>
      </c>
      <c r="P152" s="22"/>
      <c r="Q152" s="24">
        <f t="shared" si="55"/>
        <v>1789.8914799999875</v>
      </c>
      <c r="R152" s="24" t="str">
        <f t="shared" si="53"/>
        <v>№129</v>
      </c>
    </row>
    <row r="153" spans="1:18">
      <c r="A153" s="8" t="s">
        <v>156</v>
      </c>
      <c r="B153" s="26">
        <v>7421.58</v>
      </c>
      <c r="C153" s="26">
        <v>2228.5700000000002</v>
      </c>
      <c r="D153" s="26">
        <v>9650.16</v>
      </c>
      <c r="E153" s="26">
        <v>7645.92</v>
      </c>
      <c r="F153" s="26">
        <v>2264.7400000000002</v>
      </c>
      <c r="G153" s="26">
        <v>9910.67</v>
      </c>
      <c r="H153" s="26">
        <f>E153-B153</f>
        <v>224.34000000000015</v>
      </c>
      <c r="I153" s="26">
        <f t="shared" si="56"/>
        <v>36.170000000000073</v>
      </c>
      <c r="J153" s="26">
        <f t="shared" si="52"/>
        <v>260.51000000000022</v>
      </c>
      <c r="K153" s="26">
        <f>[1]Оплата!BF151</f>
        <v>-1387.3706999999995</v>
      </c>
      <c r="L153" s="26">
        <f>[1]Оплата!AD151</f>
        <v>0</v>
      </c>
      <c r="M153" s="26">
        <f t="shared" si="58"/>
        <v>1478.4006000000008</v>
      </c>
      <c r="N153" s="2">
        <f t="shared" si="59"/>
        <v>91.14840000000018</v>
      </c>
      <c r="O153" s="8">
        <f t="shared" si="54"/>
        <v>1569.5490000000011</v>
      </c>
      <c r="P153" s="8"/>
      <c r="Q153" s="2">
        <f t="shared" si="55"/>
        <v>-2956.9197000000004</v>
      </c>
      <c r="R153" s="2" t="str">
        <f t="shared" si="53"/>
        <v xml:space="preserve">№130 </v>
      </c>
    </row>
    <row r="154" spans="1:18">
      <c r="A154" s="22" t="s">
        <v>157</v>
      </c>
      <c r="B154" s="23">
        <v>54711.05</v>
      </c>
      <c r="C154" s="23">
        <v>24756.83</v>
      </c>
      <c r="D154" s="23">
        <v>79467.89</v>
      </c>
      <c r="E154" s="23">
        <v>55291.5</v>
      </c>
      <c r="F154" s="23">
        <v>24918.34</v>
      </c>
      <c r="G154" s="23">
        <v>80209.84</v>
      </c>
      <c r="H154" s="23">
        <f t="shared" si="56"/>
        <v>580.44999999999709</v>
      </c>
      <c r="I154" s="23">
        <f t="shared" si="56"/>
        <v>161.5099999999984</v>
      </c>
      <c r="J154" s="23">
        <f t="shared" si="52"/>
        <v>741.95999999999549</v>
      </c>
      <c r="K154" s="23">
        <f>[1]Оплата!BF152</f>
        <v>-4093.1103000000203</v>
      </c>
      <c r="L154" s="23">
        <f>[1]Оплата!AD152</f>
        <v>4100</v>
      </c>
      <c r="M154" s="23">
        <f t="shared" si="58"/>
        <v>3825.1654999999805</v>
      </c>
      <c r="N154" s="24">
        <f t="shared" si="59"/>
        <v>407.00519999999597</v>
      </c>
      <c r="O154" s="22">
        <f t="shared" si="54"/>
        <v>4232.1706999999769</v>
      </c>
      <c r="P154" s="22"/>
      <c r="Q154" s="24">
        <f t="shared" si="55"/>
        <v>-4225.2809999999972</v>
      </c>
      <c r="R154" s="24" t="str">
        <f t="shared" si="53"/>
        <v xml:space="preserve">№131 </v>
      </c>
    </row>
    <row r="155" spans="1:18">
      <c r="A155" s="8" t="s">
        <v>158</v>
      </c>
      <c r="B155" s="25">
        <v>3347.03</v>
      </c>
      <c r="C155" s="25">
        <v>1056.43</v>
      </c>
      <c r="D155" s="25">
        <v>4403.47</v>
      </c>
      <c r="E155" s="25">
        <v>3554.33</v>
      </c>
      <c r="F155" s="25">
        <v>1098.8</v>
      </c>
      <c r="G155" s="25">
        <v>4653.1400000000003</v>
      </c>
      <c r="H155" s="26">
        <f t="shared" si="56"/>
        <v>207.29999999999973</v>
      </c>
      <c r="I155" s="26">
        <f t="shared" si="56"/>
        <v>42.369999999999891</v>
      </c>
      <c r="J155" s="26">
        <f t="shared" si="52"/>
        <v>249.66999999999962</v>
      </c>
      <c r="K155" s="25">
        <f>[1]Оплата!BF153</f>
        <v>-1474.6958000000022</v>
      </c>
      <c r="L155" s="25">
        <f>[1]Оплата!AD153</f>
        <v>1500</v>
      </c>
      <c r="M155" s="26">
        <f t="shared" si="58"/>
        <v>1366.1069999999982</v>
      </c>
      <c r="N155" s="2">
        <f t="shared" si="59"/>
        <v>106.77239999999972</v>
      </c>
      <c r="O155" s="8">
        <f t="shared" si="54"/>
        <v>1472.879399999998</v>
      </c>
      <c r="P155" s="8"/>
      <c r="Q155" s="2">
        <f t="shared" si="55"/>
        <v>-1447.5752000000002</v>
      </c>
      <c r="R155" s="2" t="str">
        <f t="shared" si="53"/>
        <v xml:space="preserve">№132 </v>
      </c>
    </row>
    <row r="156" spans="1:18">
      <c r="A156" s="22" t="s">
        <v>159</v>
      </c>
      <c r="B156" s="23">
        <v>2421.0700000000002</v>
      </c>
      <c r="C156" s="23">
        <v>3338.29</v>
      </c>
      <c r="D156" s="23">
        <v>5759.37</v>
      </c>
      <c r="E156" s="23">
        <v>2510.15</v>
      </c>
      <c r="F156" s="23">
        <v>3358.1</v>
      </c>
      <c r="G156" s="23">
        <v>5868.26</v>
      </c>
      <c r="H156" s="23">
        <f t="shared" si="56"/>
        <v>89.079999999999927</v>
      </c>
      <c r="I156" s="23">
        <f t="shared" si="56"/>
        <v>19.809999999999945</v>
      </c>
      <c r="J156" s="23">
        <f t="shared" si="52"/>
        <v>108.88999999999987</v>
      </c>
      <c r="K156" s="23">
        <f>[1]Оплата!BF154</f>
        <v>24.678699999999594</v>
      </c>
      <c r="L156" s="23">
        <f>[1]Оплата!AD154</f>
        <v>0</v>
      </c>
      <c r="M156" s="23">
        <f t="shared" si="58"/>
        <v>587.03719999999953</v>
      </c>
      <c r="N156" s="24">
        <f t="shared" si="59"/>
        <v>49.921199999999864</v>
      </c>
      <c r="O156" s="22">
        <f t="shared" si="54"/>
        <v>636.95839999999941</v>
      </c>
      <c r="P156" s="22"/>
      <c r="Q156" s="24">
        <f t="shared" si="55"/>
        <v>-612.27969999999982</v>
      </c>
      <c r="R156" s="24" t="str">
        <f t="shared" si="53"/>
        <v xml:space="preserve">№133 </v>
      </c>
    </row>
    <row r="157" spans="1:18">
      <c r="A157" s="8" t="s">
        <v>160</v>
      </c>
      <c r="B157" s="26">
        <v>2686.11</v>
      </c>
      <c r="C157" s="26">
        <v>1078.53</v>
      </c>
      <c r="D157" s="26">
        <v>3764.67</v>
      </c>
      <c r="E157" s="26">
        <v>2693.35</v>
      </c>
      <c r="F157" s="26">
        <v>1079.42</v>
      </c>
      <c r="G157" s="26">
        <v>3772.81</v>
      </c>
      <c r="H157" s="26">
        <f t="shared" si="56"/>
        <v>7.2399999999997817</v>
      </c>
      <c r="I157" s="26">
        <f t="shared" si="56"/>
        <v>0.89000000000010004</v>
      </c>
      <c r="J157" s="26">
        <f t="shared" si="52"/>
        <v>8.1299999999998818</v>
      </c>
      <c r="K157" s="26">
        <f>[1]Оплата!BF155</f>
        <v>287.90870000000024</v>
      </c>
      <c r="L157" s="26">
        <f>[1]Оплата!AD155</f>
        <v>0</v>
      </c>
      <c r="M157" s="26">
        <f t="shared" si="58"/>
        <v>47.711599999998562</v>
      </c>
      <c r="N157" s="2">
        <f t="shared" si="59"/>
        <v>2.2428000000002521</v>
      </c>
      <c r="O157" s="8">
        <f t="shared" si="54"/>
        <v>49.954399999998813</v>
      </c>
      <c r="P157" s="8"/>
      <c r="Q157" s="2">
        <f t="shared" si="55"/>
        <v>237.95430000000141</v>
      </c>
      <c r="R157" s="2" t="str">
        <f t="shared" si="53"/>
        <v xml:space="preserve">№134 </v>
      </c>
    </row>
    <row r="158" spans="1:18">
      <c r="A158" s="22" t="s">
        <v>161</v>
      </c>
      <c r="B158" s="23">
        <v>2012.94</v>
      </c>
      <c r="C158" s="23">
        <v>1065.3499999999999</v>
      </c>
      <c r="D158" s="23">
        <v>3078.32</v>
      </c>
      <c r="E158" s="23">
        <v>2095.6999999999998</v>
      </c>
      <c r="F158" s="23">
        <v>1113.3600000000001</v>
      </c>
      <c r="G158" s="23">
        <v>3209.08</v>
      </c>
      <c r="H158" s="23">
        <f t="shared" si="56"/>
        <v>82.759999999999764</v>
      </c>
      <c r="I158" s="23">
        <f t="shared" si="56"/>
        <v>48.010000000000218</v>
      </c>
      <c r="J158" s="23">
        <f t="shared" si="52"/>
        <v>130.76999999999998</v>
      </c>
      <c r="K158" s="23">
        <f>[1]Оплата!BF156</f>
        <v>-1913.4383999999995</v>
      </c>
      <c r="L158" s="23">
        <f>[1]Оплата!AD156</f>
        <v>2000</v>
      </c>
      <c r="M158" s="23">
        <f t="shared" si="58"/>
        <v>545.38839999999846</v>
      </c>
      <c r="N158" s="24">
        <f t="shared" si="59"/>
        <v>120.98520000000055</v>
      </c>
      <c r="O158" s="22">
        <f t="shared" si="54"/>
        <v>666.37359999999899</v>
      </c>
      <c r="P158" s="22"/>
      <c r="Q158" s="24">
        <f t="shared" si="55"/>
        <v>-579.81199999999853</v>
      </c>
      <c r="R158" s="24" t="str">
        <f t="shared" si="53"/>
        <v xml:space="preserve">№135 </v>
      </c>
    </row>
    <row r="159" spans="1:18">
      <c r="A159" s="8" t="s">
        <v>162</v>
      </c>
      <c r="B159" s="26">
        <v>1732.53</v>
      </c>
      <c r="C159" s="26">
        <v>1335.1100000000001</v>
      </c>
      <c r="D159" s="26">
        <v>3067.64</v>
      </c>
      <c r="E159" s="26">
        <v>1732.93</v>
      </c>
      <c r="F159" s="26">
        <v>1335.17</v>
      </c>
      <c r="G159" s="26">
        <v>3068.11</v>
      </c>
      <c r="H159" s="26">
        <f t="shared" si="56"/>
        <v>0.40000000000009095</v>
      </c>
      <c r="I159" s="26">
        <f t="shared" si="56"/>
        <v>5.999999999994543E-2</v>
      </c>
      <c r="J159" s="26">
        <f t="shared" si="52"/>
        <v>0.46000000000003638</v>
      </c>
      <c r="K159" s="26">
        <f>[1]Оплата!BF157</f>
        <v>-4701.9708000000001</v>
      </c>
      <c r="L159" s="26">
        <f>[1]Оплата!AD157</f>
        <v>0</v>
      </c>
      <c r="M159" s="26">
        <f t="shared" si="58"/>
        <v>2.6360000000005992</v>
      </c>
      <c r="N159" s="2">
        <f t="shared" si="59"/>
        <v>0.15119999999986247</v>
      </c>
      <c r="O159" s="8">
        <f t="shared" si="54"/>
        <v>2.7872000000004618</v>
      </c>
      <c r="P159" s="8"/>
      <c r="Q159" s="2">
        <f t="shared" si="55"/>
        <v>-4704.7580000000007</v>
      </c>
      <c r="R159" s="2" t="str">
        <f t="shared" si="53"/>
        <v xml:space="preserve">№136 </v>
      </c>
    </row>
    <row r="160" spans="1:18">
      <c r="A160" s="22" t="s">
        <v>163</v>
      </c>
      <c r="B160" s="23">
        <v>2066.87</v>
      </c>
      <c r="C160" s="23">
        <v>966.1</v>
      </c>
      <c r="D160" s="23">
        <v>3032.98</v>
      </c>
      <c r="E160" s="23">
        <v>2371.27</v>
      </c>
      <c r="F160" s="23">
        <v>1054.32</v>
      </c>
      <c r="G160" s="23">
        <v>3425.59</v>
      </c>
      <c r="H160" s="23">
        <f t="shared" si="56"/>
        <v>304.40000000000009</v>
      </c>
      <c r="I160" s="23">
        <f t="shared" si="56"/>
        <v>88.219999999999914</v>
      </c>
      <c r="J160" s="23">
        <f t="shared" si="52"/>
        <v>392.62</v>
      </c>
      <c r="K160" s="23">
        <f>[1]Оплата!BF158</f>
        <v>-5185.3019999999988</v>
      </c>
      <c r="L160" s="23">
        <f>[1]Оплата!AD158</f>
        <v>0</v>
      </c>
      <c r="M160" s="23">
        <f t="shared" si="58"/>
        <v>2005.9960000000005</v>
      </c>
      <c r="N160" s="24">
        <f t="shared" si="59"/>
        <v>222.31439999999978</v>
      </c>
      <c r="O160" s="22">
        <f t="shared" si="54"/>
        <v>2228.3104000000003</v>
      </c>
      <c r="P160" s="22"/>
      <c r="Q160" s="24">
        <f t="shared" si="55"/>
        <v>-7413.6123999999991</v>
      </c>
      <c r="R160" s="24" t="str">
        <f t="shared" si="53"/>
        <v>№137</v>
      </c>
    </row>
    <row r="161" spans="1:18">
      <c r="A161" s="8" t="s">
        <v>164</v>
      </c>
      <c r="B161" s="26">
        <v>7933.6500000000005</v>
      </c>
      <c r="C161" s="26">
        <v>1606.76</v>
      </c>
      <c r="D161" s="26">
        <v>9540.42</v>
      </c>
      <c r="E161" s="26">
        <v>7933.6500000000005</v>
      </c>
      <c r="F161" s="26">
        <v>1606.76</v>
      </c>
      <c r="G161" s="26">
        <v>9540.42</v>
      </c>
      <c r="H161" s="26">
        <f t="shared" si="56"/>
        <v>0</v>
      </c>
      <c r="I161" s="26">
        <f t="shared" si="56"/>
        <v>0</v>
      </c>
      <c r="J161" s="26">
        <f t="shared" si="52"/>
        <v>0</v>
      </c>
      <c r="K161" s="26">
        <f>[1]Оплата!BF159</f>
        <v>2419.5223999999971</v>
      </c>
      <c r="L161" s="26">
        <f>[1]Оплата!AD159</f>
        <v>0</v>
      </c>
      <c r="M161" s="26">
        <f t="shared" si="58"/>
        <v>0</v>
      </c>
      <c r="N161" s="2">
        <f t="shared" si="59"/>
        <v>0</v>
      </c>
      <c r="O161" s="8">
        <f t="shared" si="54"/>
        <v>0</v>
      </c>
      <c r="P161" s="8"/>
      <c r="Q161" s="2">
        <f t="shared" si="55"/>
        <v>2419.5223999999971</v>
      </c>
      <c r="R161" s="2" t="str">
        <f t="shared" si="53"/>
        <v>№138</v>
      </c>
    </row>
    <row r="162" spans="1:18">
      <c r="A162" s="22" t="s">
        <v>165</v>
      </c>
      <c r="B162" s="23">
        <v>5749.18</v>
      </c>
      <c r="C162" s="23">
        <v>3950.25</v>
      </c>
      <c r="D162" s="23">
        <v>9699.44</v>
      </c>
      <c r="E162" s="23">
        <v>6116.24</v>
      </c>
      <c r="F162" s="23">
        <v>4203.46</v>
      </c>
      <c r="G162" s="23">
        <v>10319.700000000001</v>
      </c>
      <c r="H162" s="23">
        <f t="shared" si="56"/>
        <v>367.05999999999949</v>
      </c>
      <c r="I162" s="23">
        <f t="shared" si="56"/>
        <v>253.21000000000004</v>
      </c>
      <c r="J162" s="23">
        <f t="shared" si="52"/>
        <v>620.26999999999953</v>
      </c>
      <c r="K162" s="23">
        <f>[1]Оплата!BF160</f>
        <v>-4727.6923000000024</v>
      </c>
      <c r="L162" s="23">
        <f>[1]Оплата!AD160</f>
        <v>0</v>
      </c>
      <c r="M162" s="23">
        <f t="shared" si="58"/>
        <v>2418.9253999999964</v>
      </c>
      <c r="N162" s="24">
        <f t="shared" si="59"/>
        <v>638.08920000000012</v>
      </c>
      <c r="O162" s="22">
        <f t="shared" si="54"/>
        <v>3057.0145999999968</v>
      </c>
      <c r="P162" s="22"/>
      <c r="Q162" s="24">
        <f t="shared" si="55"/>
        <v>-7784.7068999999992</v>
      </c>
      <c r="R162" s="24" t="str">
        <f t="shared" si="53"/>
        <v xml:space="preserve">№139 </v>
      </c>
    </row>
    <row r="163" spans="1:18">
      <c r="A163" s="8" t="s">
        <v>166</v>
      </c>
      <c r="B163" s="25">
        <v>14526.78</v>
      </c>
      <c r="C163" s="25">
        <v>7507.6500000000005</v>
      </c>
      <c r="D163" s="25">
        <v>22034.44</v>
      </c>
      <c r="E163" s="25">
        <v>14705.34</v>
      </c>
      <c r="F163" s="25">
        <v>7561.83</v>
      </c>
      <c r="G163" s="25">
        <v>22267.18</v>
      </c>
      <c r="H163" s="26">
        <f t="shared" si="56"/>
        <v>178.55999999999949</v>
      </c>
      <c r="I163" s="26">
        <f t="shared" si="56"/>
        <v>54.179999999999382</v>
      </c>
      <c r="J163" s="26">
        <f t="shared" si="52"/>
        <v>232.73999999999887</v>
      </c>
      <c r="K163" s="25">
        <f>[1]Оплата!BF161</f>
        <v>-1378.4969000000001</v>
      </c>
      <c r="L163" s="25">
        <f>[1]Оплата!AD161</f>
        <v>0</v>
      </c>
      <c r="M163" s="26">
        <f t="shared" si="58"/>
        <v>1176.7103999999965</v>
      </c>
      <c r="N163" s="2">
        <f t="shared" si="59"/>
        <v>136.53359999999844</v>
      </c>
      <c r="O163" s="8">
        <f t="shared" si="54"/>
        <v>1313.2439999999949</v>
      </c>
      <c r="P163" s="8"/>
      <c r="Q163" s="2">
        <f t="shared" si="55"/>
        <v>-2691.7408999999952</v>
      </c>
      <c r="R163" s="2" t="str">
        <f t="shared" si="53"/>
        <v xml:space="preserve">№140 </v>
      </c>
    </row>
    <row r="164" spans="1:18">
      <c r="A164" s="22" t="s">
        <v>167</v>
      </c>
      <c r="B164" s="23">
        <v>7284.12</v>
      </c>
      <c r="C164" s="23">
        <v>3664.6800000000003</v>
      </c>
      <c r="D164" s="23">
        <v>10948.81</v>
      </c>
      <c r="E164" s="23">
        <v>7348.3</v>
      </c>
      <c r="F164" s="23">
        <v>3679.3</v>
      </c>
      <c r="G164" s="23">
        <v>11027.61</v>
      </c>
      <c r="H164" s="23">
        <f t="shared" si="56"/>
        <v>64.180000000000291</v>
      </c>
      <c r="I164" s="23">
        <f t="shared" si="56"/>
        <v>14.619999999999891</v>
      </c>
      <c r="J164" s="23">
        <f t="shared" si="52"/>
        <v>78.800000000000182</v>
      </c>
      <c r="K164" s="23">
        <f>[1]Оплата!BF162</f>
        <v>-24237.191799999993</v>
      </c>
      <c r="L164" s="23">
        <f>[1]Оплата!AD162</f>
        <v>0</v>
      </c>
      <c r="M164" s="23">
        <f t="shared" si="58"/>
        <v>422.94620000000191</v>
      </c>
      <c r="N164" s="24">
        <f t="shared" si="59"/>
        <v>36.842399999999728</v>
      </c>
      <c r="O164" s="22">
        <f t="shared" si="54"/>
        <v>459.78860000000162</v>
      </c>
      <c r="P164" s="22"/>
      <c r="Q164" s="24">
        <f t="shared" si="55"/>
        <v>-24696.980399999993</v>
      </c>
      <c r="R164" s="24" t="str">
        <f t="shared" si="53"/>
        <v xml:space="preserve">№141\1 </v>
      </c>
    </row>
    <row r="165" spans="1:18">
      <c r="A165" s="8" t="s">
        <v>168</v>
      </c>
      <c r="B165" s="26">
        <v>2846.28</v>
      </c>
      <c r="C165" s="26">
        <v>684.18000000000006</v>
      </c>
      <c r="D165" s="26">
        <v>3530.4700000000003</v>
      </c>
      <c r="E165" s="26">
        <v>2918.13</v>
      </c>
      <c r="F165" s="26">
        <v>694.94</v>
      </c>
      <c r="G165" s="26">
        <v>3613.08</v>
      </c>
      <c r="H165" s="26">
        <f t="shared" si="56"/>
        <v>71.849999999999909</v>
      </c>
      <c r="I165" s="26">
        <f t="shared" si="56"/>
        <v>10.759999999999991</v>
      </c>
      <c r="J165" s="26">
        <f t="shared" si="52"/>
        <v>82.6099999999999</v>
      </c>
      <c r="K165" s="26">
        <f>[1]Оплата!BF163</f>
        <v>6458.3760999999986</v>
      </c>
      <c r="L165" s="26">
        <f>[1]Оплата!AD163</f>
        <v>0</v>
      </c>
      <c r="M165" s="26">
        <f t="shared" si="58"/>
        <v>473.49149999999941</v>
      </c>
      <c r="N165" s="2">
        <f t="shared" si="59"/>
        <v>27.115199999999977</v>
      </c>
      <c r="O165" s="8">
        <f t="shared" si="54"/>
        <v>500.60669999999936</v>
      </c>
      <c r="P165" s="8"/>
      <c r="Q165" s="2">
        <f t="shared" si="55"/>
        <v>5957.7693999999992</v>
      </c>
      <c r="R165" s="2" t="str">
        <f t="shared" si="53"/>
        <v xml:space="preserve">№141\2 </v>
      </c>
    </row>
    <row r="166" spans="1:18">
      <c r="A166" s="22" t="s">
        <v>169</v>
      </c>
      <c r="B166" s="23">
        <v>238.49</v>
      </c>
      <c r="C166" s="23">
        <v>686.58</v>
      </c>
      <c r="D166" s="23">
        <v>925.07</v>
      </c>
      <c r="E166" s="23">
        <v>320.66000000000003</v>
      </c>
      <c r="F166" s="23">
        <v>705.67</v>
      </c>
      <c r="G166" s="23">
        <v>1026.33</v>
      </c>
      <c r="H166" s="23">
        <f t="shared" si="56"/>
        <v>82.170000000000016</v>
      </c>
      <c r="I166" s="23">
        <f t="shared" si="56"/>
        <v>19.089999999999918</v>
      </c>
      <c r="J166" s="23">
        <f t="shared" si="52"/>
        <v>101.25999999999993</v>
      </c>
      <c r="K166" s="23">
        <f>[1]Оплата!BF164</f>
        <v>1394.6560999999999</v>
      </c>
      <c r="L166" s="23">
        <f>[1]Оплата!AD164</f>
        <v>0</v>
      </c>
      <c r="M166" s="23">
        <f t="shared" si="58"/>
        <v>541.50030000000004</v>
      </c>
      <c r="N166" s="24">
        <f t="shared" si="59"/>
        <v>48.106799999999794</v>
      </c>
      <c r="O166" s="22">
        <f t="shared" si="54"/>
        <v>589.60709999999983</v>
      </c>
      <c r="P166" s="22"/>
      <c r="Q166" s="24">
        <f t="shared" si="55"/>
        <v>805.04900000000009</v>
      </c>
      <c r="R166" s="24" t="str">
        <f t="shared" si="53"/>
        <v xml:space="preserve">№142 </v>
      </c>
    </row>
    <row r="167" spans="1:18">
      <c r="A167" s="8" t="s">
        <v>170</v>
      </c>
      <c r="B167" s="26">
        <v>11.38</v>
      </c>
      <c r="C167" s="26">
        <v>5.36</v>
      </c>
      <c r="D167" s="26">
        <v>16.75</v>
      </c>
      <c r="E167" s="26">
        <v>11.38</v>
      </c>
      <c r="F167" s="26">
        <v>5.36</v>
      </c>
      <c r="G167" s="26">
        <v>16.75</v>
      </c>
      <c r="H167" s="26">
        <f t="shared" si="56"/>
        <v>0</v>
      </c>
      <c r="I167" s="26">
        <f t="shared" si="56"/>
        <v>0</v>
      </c>
      <c r="J167" s="26">
        <f t="shared" si="52"/>
        <v>0</v>
      </c>
      <c r="K167" s="26">
        <f>[1]Оплата!BF165</f>
        <v>-56.486400000000017</v>
      </c>
      <c r="L167" s="26">
        <f>[1]Оплата!AD165</f>
        <v>0</v>
      </c>
      <c r="M167" s="26">
        <f t="shared" si="58"/>
        <v>0</v>
      </c>
      <c r="N167" s="2">
        <f t="shared" si="59"/>
        <v>0</v>
      </c>
      <c r="O167" s="8">
        <f t="shared" si="54"/>
        <v>0</v>
      </c>
      <c r="P167" s="8"/>
      <c r="Q167" s="2">
        <f t="shared" si="55"/>
        <v>-56.486400000000017</v>
      </c>
      <c r="R167" s="2" t="str">
        <f t="shared" si="53"/>
        <v xml:space="preserve">№143 </v>
      </c>
    </row>
    <row r="168" spans="1:18">
      <c r="A168" s="22" t="s">
        <v>171</v>
      </c>
      <c r="B168" s="23">
        <v>558.21</v>
      </c>
      <c r="C168" s="23">
        <v>228.36</v>
      </c>
      <c r="D168" s="23">
        <v>786.58</v>
      </c>
      <c r="E168" s="23">
        <v>558.94000000000005</v>
      </c>
      <c r="F168" s="23">
        <v>228.46</v>
      </c>
      <c r="G168" s="23">
        <v>787.42000000000007</v>
      </c>
      <c r="H168" s="23">
        <f t="shared" si="56"/>
        <v>0.73000000000001819</v>
      </c>
      <c r="I168" s="23">
        <f t="shared" si="56"/>
        <v>9.9999999999994316E-2</v>
      </c>
      <c r="J168" s="23">
        <f t="shared" si="52"/>
        <v>0.83000000000001251</v>
      </c>
      <c r="K168" s="23">
        <f>[1]Оплата!BF166</f>
        <v>-2.7792000000002246</v>
      </c>
      <c r="L168" s="23">
        <f>[1]Оплата!AD166</f>
        <v>0</v>
      </c>
      <c r="M168" s="23">
        <f t="shared" si="58"/>
        <v>4.8107000000001197</v>
      </c>
      <c r="N168" s="24">
        <f t="shared" si="59"/>
        <v>0.25199999999998568</v>
      </c>
      <c r="O168" s="22">
        <f t="shared" si="54"/>
        <v>5.0627000000001052</v>
      </c>
      <c r="P168" s="22"/>
      <c r="Q168" s="24">
        <f t="shared" si="55"/>
        <v>-7.8419000000003294</v>
      </c>
      <c r="R168" s="24" t="str">
        <f t="shared" si="53"/>
        <v>№143а</v>
      </c>
    </row>
    <row r="169" spans="1:18">
      <c r="A169" s="8" t="s">
        <v>172</v>
      </c>
      <c r="B169" s="26">
        <v>6399.34</v>
      </c>
      <c r="C169" s="26">
        <v>4608.63</v>
      </c>
      <c r="D169" s="26">
        <v>11008</v>
      </c>
      <c r="E169" s="26">
        <v>6532.6100000000006</v>
      </c>
      <c r="F169" s="26">
        <v>4662.3900000000003</v>
      </c>
      <c r="G169" s="26">
        <v>11195.03</v>
      </c>
      <c r="H169" s="26">
        <f t="shared" si="56"/>
        <v>133.27000000000044</v>
      </c>
      <c r="I169" s="26">
        <f t="shared" si="56"/>
        <v>53.760000000000218</v>
      </c>
      <c r="J169" s="26">
        <f t="shared" si="52"/>
        <v>187.03000000000065</v>
      </c>
      <c r="K169" s="26">
        <f>[1]Оплата!BF167</f>
        <v>-2685.0023000000019</v>
      </c>
      <c r="L169" s="26">
        <f>[1]Оплата!AD167</f>
        <v>2685.9</v>
      </c>
      <c r="M169" s="26">
        <f t="shared" si="58"/>
        <v>878.2493000000029</v>
      </c>
      <c r="N169" s="2">
        <f t="shared" si="59"/>
        <v>135.47520000000054</v>
      </c>
      <c r="O169" s="8">
        <f t="shared" si="54"/>
        <v>1013.7245000000034</v>
      </c>
      <c r="P169" s="8"/>
      <c r="Q169" s="2">
        <f t="shared" si="55"/>
        <v>-1012.8268000000053</v>
      </c>
      <c r="R169" s="2" t="str">
        <f t="shared" si="53"/>
        <v xml:space="preserve">№144 </v>
      </c>
    </row>
    <row r="170" spans="1:18">
      <c r="A170" s="22" t="s">
        <v>173</v>
      </c>
      <c r="B170" s="23">
        <v>2243.4500000000003</v>
      </c>
      <c r="C170" s="23">
        <v>2682.77</v>
      </c>
      <c r="D170" s="23">
        <v>4926.2300000000005</v>
      </c>
      <c r="E170" s="23">
        <v>2364.12</v>
      </c>
      <c r="F170" s="23">
        <v>2709.2000000000003</v>
      </c>
      <c r="G170" s="23">
        <v>5073.33</v>
      </c>
      <c r="H170" s="23">
        <f t="shared" si="56"/>
        <v>120.66999999999962</v>
      </c>
      <c r="I170" s="23">
        <f t="shared" si="56"/>
        <v>26.430000000000291</v>
      </c>
      <c r="J170" s="23">
        <f t="shared" si="52"/>
        <v>147.09999999999991</v>
      </c>
      <c r="K170" s="23">
        <f>[1]Оплата!BF168</f>
        <v>-5859.0844000000106</v>
      </c>
      <c r="L170" s="23">
        <f>[1]Оплата!AD168</f>
        <v>1857</v>
      </c>
      <c r="M170" s="23">
        <f t="shared" si="58"/>
        <v>795.21529999999746</v>
      </c>
      <c r="N170" s="24">
        <f t="shared" si="59"/>
        <v>66.603600000000739</v>
      </c>
      <c r="O170" s="22">
        <f t="shared" si="54"/>
        <v>861.81889999999817</v>
      </c>
      <c r="P170" s="22"/>
      <c r="Q170" s="24">
        <f t="shared" si="55"/>
        <v>-4863.903300000009</v>
      </c>
      <c r="R170" s="24" t="str">
        <f t="shared" si="53"/>
        <v xml:space="preserve">№145\1 </v>
      </c>
    </row>
    <row r="171" spans="1:18">
      <c r="A171" s="8" t="s">
        <v>174</v>
      </c>
      <c r="B171" s="25">
        <v>4933.93</v>
      </c>
      <c r="C171" s="25">
        <v>2489.7600000000002</v>
      </c>
      <c r="D171" s="25">
        <v>7423.79</v>
      </c>
      <c r="E171" s="25">
        <v>5084.93</v>
      </c>
      <c r="F171" s="25">
        <v>2516.38</v>
      </c>
      <c r="G171" s="25">
        <v>7601.41</v>
      </c>
      <c r="H171" s="26">
        <f t="shared" si="56"/>
        <v>151</v>
      </c>
      <c r="I171" s="26">
        <f t="shared" si="56"/>
        <v>26.619999999999891</v>
      </c>
      <c r="J171" s="26">
        <f t="shared" si="52"/>
        <v>177.61999999999989</v>
      </c>
      <c r="K171" s="25">
        <f>[1]Оплата!BF169</f>
        <v>4002.941499999999</v>
      </c>
      <c r="L171" s="25">
        <f>[1]Оплата!AD169</f>
        <v>0</v>
      </c>
      <c r="M171" s="26">
        <f t="shared" si="58"/>
        <v>995.09</v>
      </c>
      <c r="N171" s="2">
        <f t="shared" si="59"/>
        <v>67.082399999999723</v>
      </c>
      <c r="O171" s="8">
        <f t="shared" si="54"/>
        <v>1062.1723999999997</v>
      </c>
      <c r="P171" s="8"/>
      <c r="Q171" s="2">
        <f t="shared" si="55"/>
        <v>2940.7690999999995</v>
      </c>
      <c r="R171" s="2" t="str">
        <f t="shared" si="53"/>
        <v>№145\2</v>
      </c>
    </row>
    <row r="172" spans="1:18">
      <c r="A172" s="22" t="s">
        <v>175</v>
      </c>
      <c r="B172" s="23">
        <v>8956.01</v>
      </c>
      <c r="C172" s="23">
        <v>4602.92</v>
      </c>
      <c r="D172" s="23">
        <v>13558.94</v>
      </c>
      <c r="E172" s="23">
        <v>8962.2199999999993</v>
      </c>
      <c r="F172" s="23">
        <v>4604.34</v>
      </c>
      <c r="G172" s="23">
        <v>13566.57</v>
      </c>
      <c r="H172" s="23">
        <f t="shared" si="56"/>
        <v>6.2099999999991269</v>
      </c>
      <c r="I172" s="23">
        <f t="shared" si="56"/>
        <v>1.4200000000000728</v>
      </c>
      <c r="J172" s="23">
        <f t="shared" si="52"/>
        <v>7.6299999999991996</v>
      </c>
      <c r="K172" s="23">
        <f>[1]Оплата!BF170</f>
        <v>57181.890300000006</v>
      </c>
      <c r="L172" s="23">
        <f>[1]Оплата!AD170</f>
        <v>4800</v>
      </c>
      <c r="M172" s="23">
        <f t="shared" si="58"/>
        <v>40.923899999994248</v>
      </c>
      <c r="N172" s="24">
        <f t="shared" si="59"/>
        <v>3.5784000000001832</v>
      </c>
      <c r="O172" s="22">
        <f t="shared" si="54"/>
        <v>44.502299999994435</v>
      </c>
      <c r="P172" s="22"/>
      <c r="Q172" s="24">
        <f t="shared" si="55"/>
        <v>61937.388000000014</v>
      </c>
      <c r="R172" s="24" t="str">
        <f t="shared" si="53"/>
        <v xml:space="preserve">№146 </v>
      </c>
    </row>
    <row r="173" spans="1:18">
      <c r="A173" s="8" t="s">
        <v>176</v>
      </c>
      <c r="B173" s="25">
        <v>10202.619000000001</v>
      </c>
      <c r="C173" s="25">
        <v>4650.509</v>
      </c>
      <c r="D173" s="25">
        <v>14853.128000000001</v>
      </c>
      <c r="E173" s="25">
        <v>10879.612000000001</v>
      </c>
      <c r="F173" s="25">
        <v>5070.5250000000005</v>
      </c>
      <c r="G173" s="25">
        <v>15950.137000000001</v>
      </c>
      <c r="H173" s="26">
        <f t="shared" si="56"/>
        <v>676.99300000000039</v>
      </c>
      <c r="I173" s="26">
        <f t="shared" si="56"/>
        <v>420.01600000000053</v>
      </c>
      <c r="J173" s="26">
        <f t="shared" si="52"/>
        <v>1097.0090000000009</v>
      </c>
      <c r="K173" s="25">
        <f>[1]Оплата!BF171</f>
        <v>-61460.151499999993</v>
      </c>
      <c r="L173" s="25">
        <f>[1]Оплата!AD171</f>
        <v>0</v>
      </c>
      <c r="M173" s="26">
        <f t="shared" si="58"/>
        <v>4461.3838700000024</v>
      </c>
      <c r="N173" s="2">
        <f t="shared" si="59"/>
        <v>1058.4403200000013</v>
      </c>
      <c r="O173" s="8">
        <f t="shared" si="54"/>
        <v>5519.8241900000039</v>
      </c>
      <c r="P173" s="8"/>
      <c r="Q173" s="2">
        <f t="shared" ref="Q173:Q204" si="60">K173-O173+L173+P173</f>
        <v>-66979.975689999992</v>
      </c>
      <c r="R173" s="2" t="str">
        <f t="shared" si="53"/>
        <v>№146 3ф</v>
      </c>
    </row>
    <row r="174" spans="1:18">
      <c r="A174" s="22" t="s">
        <v>177</v>
      </c>
      <c r="B174" s="23">
        <v>1566.1100000000001</v>
      </c>
      <c r="C174" s="23">
        <v>1990.3600000000001</v>
      </c>
      <c r="D174" s="23">
        <v>3556.48</v>
      </c>
      <c r="E174" s="23">
        <v>1601.3600000000001</v>
      </c>
      <c r="F174" s="23">
        <v>2085.8200000000002</v>
      </c>
      <c r="G174" s="23">
        <v>3687.1800000000003</v>
      </c>
      <c r="H174" s="23">
        <f t="shared" si="56"/>
        <v>35.25</v>
      </c>
      <c r="I174" s="23">
        <f t="shared" si="56"/>
        <v>95.460000000000036</v>
      </c>
      <c r="J174" s="23">
        <f t="shared" si="52"/>
        <v>130.71000000000004</v>
      </c>
      <c r="K174" s="23">
        <f>[1]Оплата!BF172</f>
        <v>-3055.5178000000005</v>
      </c>
      <c r="L174" s="23">
        <f>[1]Оплата!AD172</f>
        <v>0</v>
      </c>
      <c r="M174" s="23">
        <f t="shared" si="58"/>
        <v>232.29749999999999</v>
      </c>
      <c r="N174" s="24">
        <f t="shared" si="59"/>
        <v>240.55920000000009</v>
      </c>
      <c r="O174" s="22">
        <f t="shared" si="54"/>
        <v>472.85670000000005</v>
      </c>
      <c r="P174" s="22"/>
      <c r="Q174" s="24">
        <f t="shared" si="60"/>
        <v>-3528.3745000000008</v>
      </c>
      <c r="R174" s="24" t="str">
        <f t="shared" si="53"/>
        <v xml:space="preserve">№147 </v>
      </c>
    </row>
    <row r="175" spans="1:18">
      <c r="A175" s="8" t="s">
        <v>178</v>
      </c>
      <c r="B175" s="26">
        <v>683.44</v>
      </c>
      <c r="C175" s="26">
        <v>3716.96</v>
      </c>
      <c r="D175" s="26">
        <v>4400.47</v>
      </c>
      <c r="E175" s="26">
        <v>821.77</v>
      </c>
      <c r="F175" s="26">
        <v>3770.67</v>
      </c>
      <c r="G175" s="26">
        <v>4592.51</v>
      </c>
      <c r="H175" s="26">
        <f t="shared" si="56"/>
        <v>138.32999999999993</v>
      </c>
      <c r="I175" s="26">
        <f t="shared" si="56"/>
        <v>53.710000000000036</v>
      </c>
      <c r="J175" s="26">
        <f t="shared" si="52"/>
        <v>192.03999999999996</v>
      </c>
      <c r="K175" s="26">
        <f>[1]Оплата!BF173</f>
        <v>-581.9377000000004</v>
      </c>
      <c r="L175" s="26">
        <f>[1]Оплата!AD173</f>
        <v>581.94000000000005</v>
      </c>
      <c r="M175" s="26">
        <f t="shared" si="58"/>
        <v>911.59469999999953</v>
      </c>
      <c r="N175" s="2">
        <f t="shared" si="59"/>
        <v>135.34920000000008</v>
      </c>
      <c r="O175" s="8">
        <f t="shared" si="54"/>
        <v>1046.9438999999995</v>
      </c>
      <c r="P175" s="8"/>
      <c r="Q175" s="2">
        <f t="shared" si="60"/>
        <v>-1046.9415999999999</v>
      </c>
      <c r="R175" s="2" t="str">
        <f t="shared" si="53"/>
        <v>№148</v>
      </c>
    </row>
    <row r="176" spans="1:18">
      <c r="A176" s="22" t="s">
        <v>179</v>
      </c>
      <c r="B176" s="23">
        <v>25375.350000000002</v>
      </c>
      <c r="C176" s="23">
        <v>12936.210000000001</v>
      </c>
      <c r="D176" s="23">
        <v>38311.58</v>
      </c>
      <c r="E176" s="23">
        <v>25692.81</v>
      </c>
      <c r="F176" s="23">
        <v>13099.98</v>
      </c>
      <c r="G176" s="23">
        <v>38792.81</v>
      </c>
      <c r="H176" s="23">
        <f t="shared" si="56"/>
        <v>317.45999999999913</v>
      </c>
      <c r="I176" s="23">
        <f t="shared" si="56"/>
        <v>163.76999999999862</v>
      </c>
      <c r="J176" s="23">
        <f t="shared" si="52"/>
        <v>481.22999999999774</v>
      </c>
      <c r="K176" s="23">
        <f>[1]Оплата!BF174</f>
        <v>-1856.6390000000229</v>
      </c>
      <c r="L176" s="23">
        <f>[1]Оплата!AD174</f>
        <v>1856.64</v>
      </c>
      <c r="M176" s="23">
        <f t="shared" si="58"/>
        <v>2092.0613999999941</v>
      </c>
      <c r="N176" s="24">
        <f t="shared" si="59"/>
        <v>412.70039999999653</v>
      </c>
      <c r="O176" s="22">
        <f t="shared" si="54"/>
        <v>2504.7617999999907</v>
      </c>
      <c r="P176" s="22"/>
      <c r="Q176" s="24">
        <f t="shared" si="60"/>
        <v>-2504.7608000000137</v>
      </c>
      <c r="R176" s="24" t="str">
        <f t="shared" si="53"/>
        <v>№149</v>
      </c>
    </row>
    <row r="177" spans="1:18">
      <c r="A177" s="8" t="s">
        <v>180</v>
      </c>
      <c r="B177" s="67"/>
      <c r="C177" s="67"/>
      <c r="D177" s="67"/>
      <c r="E177" s="67"/>
      <c r="F177" s="67"/>
      <c r="G177" s="67"/>
      <c r="H177" s="54"/>
      <c r="I177" s="54"/>
      <c r="J177" s="54"/>
      <c r="K177" s="67">
        <f>[1]Оплата!BF175</f>
        <v>0.66759999999885622</v>
      </c>
      <c r="L177" s="67">
        <f>[1]Оплата!AD175</f>
        <v>0</v>
      </c>
      <c r="M177" s="26">
        <f t="shared" si="58"/>
        <v>0</v>
      </c>
      <c r="N177" s="2">
        <f t="shared" si="59"/>
        <v>0</v>
      </c>
      <c r="O177" s="8">
        <f t="shared" si="54"/>
        <v>0</v>
      </c>
      <c r="P177" s="8"/>
      <c r="Q177" s="2">
        <f t="shared" si="60"/>
        <v>0.66759999999885622</v>
      </c>
      <c r="R177" s="2" t="str">
        <f t="shared" si="53"/>
        <v xml:space="preserve">№150 </v>
      </c>
    </row>
    <row r="178" spans="1:18">
      <c r="A178" s="22" t="s">
        <v>181</v>
      </c>
      <c r="B178" s="23">
        <v>1048</v>
      </c>
      <c r="C178" s="23">
        <v>412.77</v>
      </c>
      <c r="D178" s="23">
        <v>1460.78</v>
      </c>
      <c r="E178" s="23">
        <v>1048</v>
      </c>
      <c r="F178" s="23">
        <v>412.77</v>
      </c>
      <c r="G178" s="23">
        <v>1460.78</v>
      </c>
      <c r="H178" s="23">
        <f t="shared" si="56"/>
        <v>0</v>
      </c>
      <c r="I178" s="23">
        <f t="shared" si="56"/>
        <v>0</v>
      </c>
      <c r="J178" s="23">
        <f t="shared" si="52"/>
        <v>0</v>
      </c>
      <c r="K178" s="23">
        <f>[1]Оплата!BF176</f>
        <v>539.2654999999985</v>
      </c>
      <c r="L178" s="23">
        <f>[1]Оплата!AD176</f>
        <v>0</v>
      </c>
      <c r="M178" s="23">
        <f t="shared" si="58"/>
        <v>0</v>
      </c>
      <c r="N178" s="24">
        <f t="shared" si="59"/>
        <v>0</v>
      </c>
      <c r="O178" s="22">
        <f t="shared" si="54"/>
        <v>0</v>
      </c>
      <c r="P178" s="22"/>
      <c r="Q178" s="24">
        <f t="shared" si="60"/>
        <v>539.2654999999985</v>
      </c>
      <c r="R178" s="24" t="str">
        <f t="shared" si="53"/>
        <v>№151</v>
      </c>
    </row>
    <row r="179" spans="1:18">
      <c r="A179" s="8" t="s">
        <v>182</v>
      </c>
      <c r="B179" s="26">
        <v>1035.08</v>
      </c>
      <c r="C179" s="26">
        <v>417.7</v>
      </c>
      <c r="D179" s="26">
        <v>1452.79</v>
      </c>
      <c r="E179" s="26">
        <v>1158.1100000000001</v>
      </c>
      <c r="F179" s="26">
        <v>468.71000000000004</v>
      </c>
      <c r="G179" s="26">
        <v>1626.82</v>
      </c>
      <c r="H179" s="26">
        <f t="shared" si="56"/>
        <v>123.0300000000002</v>
      </c>
      <c r="I179" s="26">
        <f t="shared" si="56"/>
        <v>51.010000000000048</v>
      </c>
      <c r="J179" s="26">
        <f t="shared" si="52"/>
        <v>174.04000000000025</v>
      </c>
      <c r="K179" s="26">
        <f>[1]Оплата!BF177</f>
        <v>869.5143999999998</v>
      </c>
      <c r="L179" s="26">
        <f>[1]Оплата!AD177</f>
        <v>0</v>
      </c>
      <c r="M179" s="26">
        <f t="shared" si="58"/>
        <v>810.76770000000135</v>
      </c>
      <c r="N179" s="2">
        <f t="shared" si="59"/>
        <v>128.54520000000011</v>
      </c>
      <c r="O179" s="8">
        <f t="shared" si="54"/>
        <v>939.31290000000149</v>
      </c>
      <c r="P179" s="8"/>
      <c r="Q179" s="2">
        <f t="shared" si="60"/>
        <v>-69.798500000001695</v>
      </c>
      <c r="R179" s="2" t="str">
        <f t="shared" si="53"/>
        <v>№152</v>
      </c>
    </row>
    <row r="180" spans="1:18">
      <c r="A180" s="22" t="s">
        <v>183</v>
      </c>
      <c r="B180" s="23">
        <v>896.66</v>
      </c>
      <c r="C180" s="23">
        <v>504.02000000000004</v>
      </c>
      <c r="D180" s="23">
        <v>1400.68</v>
      </c>
      <c r="E180" s="23">
        <v>896.66</v>
      </c>
      <c r="F180" s="23">
        <v>504.02000000000004</v>
      </c>
      <c r="G180" s="23">
        <v>1400.68</v>
      </c>
      <c r="H180" s="23">
        <f t="shared" si="56"/>
        <v>0</v>
      </c>
      <c r="I180" s="23">
        <f t="shared" si="56"/>
        <v>0</v>
      </c>
      <c r="J180" s="23">
        <f t="shared" si="52"/>
        <v>0</v>
      </c>
      <c r="K180" s="23">
        <f>[1]Оплата!BF178</f>
        <v>-1.2774999999997385</v>
      </c>
      <c r="L180" s="23">
        <f>[1]Оплата!AD178</f>
        <v>0</v>
      </c>
      <c r="M180" s="23">
        <f t="shared" si="58"/>
        <v>0</v>
      </c>
      <c r="N180" s="24">
        <f t="shared" si="59"/>
        <v>0</v>
      </c>
      <c r="O180" s="22">
        <f t="shared" si="54"/>
        <v>0</v>
      </c>
      <c r="P180" s="22"/>
      <c r="Q180" s="24">
        <f t="shared" si="60"/>
        <v>-1.2774999999997385</v>
      </c>
      <c r="R180" s="24" t="str">
        <f t="shared" si="53"/>
        <v xml:space="preserve">№153 </v>
      </c>
    </row>
    <row r="181" spans="1:18">
      <c r="A181" s="8" t="s">
        <v>184</v>
      </c>
      <c r="B181" s="25">
        <v>2234.5</v>
      </c>
      <c r="C181" s="25">
        <v>1667.6100000000001</v>
      </c>
      <c r="D181" s="25">
        <v>3902.12</v>
      </c>
      <c r="E181" s="25">
        <v>2359.4700000000003</v>
      </c>
      <c r="F181" s="25">
        <v>1764.22</v>
      </c>
      <c r="G181" s="25">
        <v>4123.7</v>
      </c>
      <c r="H181" s="26">
        <f t="shared" si="56"/>
        <v>124.97000000000025</v>
      </c>
      <c r="I181" s="26">
        <f t="shared" si="56"/>
        <v>96.6099999999999</v>
      </c>
      <c r="J181" s="26">
        <f t="shared" si="52"/>
        <v>221.58000000000015</v>
      </c>
      <c r="K181" s="25">
        <f>[1]Оплата!BF179</f>
        <v>741.13119999999958</v>
      </c>
      <c r="L181" s="25">
        <f>[1]Оплата!AD179</f>
        <v>2000</v>
      </c>
      <c r="M181" s="26">
        <f t="shared" si="58"/>
        <v>823.55230000000165</v>
      </c>
      <c r="N181" s="2">
        <f t="shared" si="59"/>
        <v>243.45719999999974</v>
      </c>
      <c r="O181" s="8">
        <f t="shared" si="54"/>
        <v>1067.0095000000015</v>
      </c>
      <c r="P181" s="8"/>
      <c r="Q181" s="2">
        <f t="shared" si="60"/>
        <v>1674.1216999999981</v>
      </c>
      <c r="R181" s="2" t="str">
        <f t="shared" si="53"/>
        <v>№154</v>
      </c>
    </row>
    <row r="182" spans="1:18">
      <c r="A182" s="22" t="s">
        <v>185</v>
      </c>
      <c r="B182" s="23">
        <v>6366.45</v>
      </c>
      <c r="C182" s="23">
        <v>2363.94</v>
      </c>
      <c r="D182" s="23">
        <v>8730.39</v>
      </c>
      <c r="E182" s="23">
        <v>6668.81</v>
      </c>
      <c r="F182" s="23">
        <v>2476.0100000000002</v>
      </c>
      <c r="G182" s="23">
        <v>9144.83</v>
      </c>
      <c r="H182" s="23">
        <f t="shared" si="56"/>
        <v>302.36000000000058</v>
      </c>
      <c r="I182" s="23">
        <f t="shared" si="56"/>
        <v>112.07000000000016</v>
      </c>
      <c r="J182" s="23">
        <f t="shared" si="52"/>
        <v>414.43000000000075</v>
      </c>
      <c r="K182" s="23">
        <f>[1]Оплата!BF180</f>
        <v>-3594.6785999999984</v>
      </c>
      <c r="L182" s="23">
        <f>[1]Оплата!AD180</f>
        <v>10000</v>
      </c>
      <c r="M182" s="23">
        <f t="shared" si="58"/>
        <v>1992.5524000000039</v>
      </c>
      <c r="N182" s="24">
        <f t="shared" si="59"/>
        <v>282.41640000000041</v>
      </c>
      <c r="O182" s="22">
        <f t="shared" si="54"/>
        <v>2274.9688000000042</v>
      </c>
      <c r="P182" s="22"/>
      <c r="Q182" s="24">
        <f t="shared" si="60"/>
        <v>4130.3525999999974</v>
      </c>
      <c r="R182" s="24" t="str">
        <f t="shared" si="53"/>
        <v>№155</v>
      </c>
    </row>
    <row r="183" spans="1:18">
      <c r="A183" s="8" t="s">
        <v>186</v>
      </c>
      <c r="B183" s="25">
        <v>20955.7</v>
      </c>
      <c r="C183" s="25">
        <v>8892.27</v>
      </c>
      <c r="D183" s="25">
        <v>29847.98</v>
      </c>
      <c r="E183" s="25">
        <v>21060.100000000002</v>
      </c>
      <c r="F183" s="25">
        <v>8944.4699999999993</v>
      </c>
      <c r="G183" s="25">
        <v>30004.58</v>
      </c>
      <c r="H183" s="26">
        <f t="shared" si="56"/>
        <v>104.40000000000146</v>
      </c>
      <c r="I183" s="26">
        <f t="shared" si="56"/>
        <v>52.199999999998909</v>
      </c>
      <c r="J183" s="26">
        <f t="shared" si="52"/>
        <v>156.60000000000036</v>
      </c>
      <c r="K183" s="25">
        <f>[1]Оплата!BF181</f>
        <v>-858.21780000000035</v>
      </c>
      <c r="L183" s="25">
        <f>[1]Оплата!AD181</f>
        <v>1000</v>
      </c>
      <c r="M183" s="26">
        <f t="shared" si="58"/>
        <v>687.99600000000953</v>
      </c>
      <c r="N183" s="2">
        <f t="shared" si="59"/>
        <v>131.54399999999725</v>
      </c>
      <c r="O183" s="8">
        <f t="shared" si="54"/>
        <v>819.54000000000678</v>
      </c>
      <c r="P183" s="8"/>
      <c r="Q183" s="2">
        <f t="shared" si="60"/>
        <v>-677.75780000000714</v>
      </c>
      <c r="R183" s="2" t="str">
        <f t="shared" si="53"/>
        <v xml:space="preserve">№156 </v>
      </c>
    </row>
    <row r="184" spans="1:18">
      <c r="A184" s="22" t="s">
        <v>187</v>
      </c>
      <c r="B184" s="23">
        <v>5099.34</v>
      </c>
      <c r="C184" s="23">
        <v>13758.67</v>
      </c>
      <c r="D184" s="23">
        <v>18858.010000000002</v>
      </c>
      <c r="E184" s="23">
        <v>5158.6500000000005</v>
      </c>
      <c r="F184" s="23">
        <v>13791.220000000001</v>
      </c>
      <c r="G184" s="23">
        <v>18949.87</v>
      </c>
      <c r="H184" s="23">
        <f t="shared" si="56"/>
        <v>59.3100000000004</v>
      </c>
      <c r="I184" s="23">
        <f t="shared" si="56"/>
        <v>32.550000000001091</v>
      </c>
      <c r="J184" s="23">
        <f t="shared" si="52"/>
        <v>91.860000000001492</v>
      </c>
      <c r="K184" s="23">
        <f>[1]Оплата!BF182</f>
        <v>-5715.3049999999994</v>
      </c>
      <c r="L184" s="23">
        <f>[1]Оплата!AD182</f>
        <v>0</v>
      </c>
      <c r="M184" s="23">
        <f t="shared" si="58"/>
        <v>390.85290000000265</v>
      </c>
      <c r="N184" s="24">
        <f t="shared" si="59"/>
        <v>82.026000000002753</v>
      </c>
      <c r="O184" s="22">
        <f t="shared" si="54"/>
        <v>472.87890000000539</v>
      </c>
      <c r="P184" s="22"/>
      <c r="Q184" s="24">
        <f t="shared" si="60"/>
        <v>-6188.1839000000045</v>
      </c>
      <c r="R184" s="24" t="str">
        <f t="shared" si="53"/>
        <v>№157</v>
      </c>
    </row>
    <row r="185" spans="1:18">
      <c r="A185" s="8" t="s">
        <v>188</v>
      </c>
      <c r="B185" s="26">
        <v>14959.76</v>
      </c>
      <c r="C185" s="26">
        <v>9147.5</v>
      </c>
      <c r="D185" s="26">
        <v>24109.07</v>
      </c>
      <c r="E185" s="26">
        <v>14995.52</v>
      </c>
      <c r="F185" s="26">
        <v>9163.8000000000011</v>
      </c>
      <c r="G185" s="26">
        <v>24161.13</v>
      </c>
      <c r="H185" s="26">
        <f t="shared" si="56"/>
        <v>35.760000000000218</v>
      </c>
      <c r="I185" s="26">
        <f t="shared" si="56"/>
        <v>16.300000000001091</v>
      </c>
      <c r="J185" s="26">
        <f t="shared" si="52"/>
        <v>52.06000000000131</v>
      </c>
      <c r="K185" s="26">
        <f>[1]Оплата!BF183</f>
        <v>172.80980000000272</v>
      </c>
      <c r="L185" s="26">
        <f>[1]Оплата!AD183</f>
        <v>0</v>
      </c>
      <c r="M185" s="26">
        <f t="shared" si="58"/>
        <v>235.65840000000142</v>
      </c>
      <c r="N185" s="2">
        <f t="shared" si="59"/>
        <v>41.07600000000275</v>
      </c>
      <c r="O185" s="8">
        <f t="shared" si="54"/>
        <v>276.73440000000414</v>
      </c>
      <c r="P185" s="8"/>
      <c r="Q185" s="2">
        <f t="shared" si="60"/>
        <v>-103.92460000000142</v>
      </c>
      <c r="R185" s="2" t="str">
        <f t="shared" si="53"/>
        <v xml:space="preserve">№158 </v>
      </c>
    </row>
    <row r="186" spans="1:18">
      <c r="A186" s="22" t="s">
        <v>189</v>
      </c>
      <c r="B186" s="23"/>
      <c r="C186" s="23"/>
      <c r="D186" s="23"/>
      <c r="E186" s="23"/>
      <c r="F186" s="23"/>
      <c r="G186" s="23"/>
      <c r="H186" s="23"/>
      <c r="I186" s="23"/>
      <c r="J186" s="23">
        <f t="shared" si="52"/>
        <v>0</v>
      </c>
      <c r="K186" s="23">
        <f>[1]Оплата!BF184</f>
        <v>-8.9999999999879066E-4</v>
      </c>
      <c r="L186" s="23">
        <f>[1]Оплата!AD184</f>
        <v>0</v>
      </c>
      <c r="M186" s="23"/>
      <c r="N186" s="24"/>
      <c r="O186" s="22"/>
      <c r="P186" s="22"/>
      <c r="Q186" s="24">
        <f t="shared" si="60"/>
        <v>-8.9999999999879066E-4</v>
      </c>
      <c r="R186" s="24" t="str">
        <f t="shared" si="53"/>
        <v>№159снят</v>
      </c>
    </row>
    <row r="187" spans="1:18">
      <c r="A187" s="8" t="s">
        <v>190</v>
      </c>
      <c r="B187" s="26">
        <v>1188.04</v>
      </c>
      <c r="C187" s="26">
        <v>872.32</v>
      </c>
      <c r="D187" s="26">
        <v>2060.37</v>
      </c>
      <c r="E187" s="26">
        <v>1196.8700000000001</v>
      </c>
      <c r="F187" s="26">
        <v>883.54</v>
      </c>
      <c r="G187" s="26">
        <v>2080.42</v>
      </c>
      <c r="H187" s="26">
        <f t="shared" ref="H187:I218" si="61">E187-B187</f>
        <v>8.8300000000001546</v>
      </c>
      <c r="I187" s="26">
        <f t="shared" si="61"/>
        <v>11.219999999999914</v>
      </c>
      <c r="J187" s="26">
        <f t="shared" si="52"/>
        <v>20.050000000000068</v>
      </c>
      <c r="K187" s="26">
        <f>[1]Оплата!BF185</f>
        <v>3571.0453000000002</v>
      </c>
      <c r="L187" s="26">
        <f>[1]Оплата!AD185</f>
        <v>0</v>
      </c>
      <c r="M187" s="26">
        <f t="shared" ref="M187:M218" si="62">H187*M$6</f>
        <v>58.189700000001018</v>
      </c>
      <c r="N187" s="2">
        <f t="shared" ref="N187:N218" si="63">I187*N$6</f>
        <v>28.274399999999783</v>
      </c>
      <c r="O187" s="8">
        <f t="shared" si="54"/>
        <v>86.464100000000798</v>
      </c>
      <c r="P187" s="8"/>
      <c r="Q187" s="2">
        <f t="shared" si="60"/>
        <v>3484.5811999999996</v>
      </c>
      <c r="R187" s="2" t="str">
        <f t="shared" si="53"/>
        <v>№159а\1</v>
      </c>
    </row>
    <row r="188" spans="1:18">
      <c r="A188" s="22" t="s">
        <v>191</v>
      </c>
      <c r="B188" s="23">
        <v>3123.01</v>
      </c>
      <c r="C188" s="23">
        <v>503.19</v>
      </c>
      <c r="D188" s="23">
        <v>3626.2200000000003</v>
      </c>
      <c r="E188" s="23">
        <v>3267.69</v>
      </c>
      <c r="F188" s="23">
        <v>511.83</v>
      </c>
      <c r="G188" s="23">
        <v>3779.54</v>
      </c>
      <c r="H188" s="23">
        <f t="shared" si="61"/>
        <v>144.67999999999984</v>
      </c>
      <c r="I188" s="23">
        <f t="shared" si="61"/>
        <v>8.6399999999999864</v>
      </c>
      <c r="J188" s="23">
        <f t="shared" si="52"/>
        <v>153.31999999999982</v>
      </c>
      <c r="K188" s="23">
        <f>[1]Оплата!BF186</f>
        <v>-4019.3861000000015</v>
      </c>
      <c r="L188" s="23">
        <f>[1]Оплата!AD186</f>
        <v>0</v>
      </c>
      <c r="M188" s="23">
        <f t="shared" si="62"/>
        <v>953.44119999999884</v>
      </c>
      <c r="N188" s="24">
        <f t="shared" si="63"/>
        <v>21.772799999999965</v>
      </c>
      <c r="O188" s="22">
        <f t="shared" si="54"/>
        <v>975.2139999999988</v>
      </c>
      <c r="P188" s="22"/>
      <c r="Q188" s="24">
        <f t="shared" si="60"/>
        <v>-4994.6001000000006</v>
      </c>
      <c r="R188" s="24" t="str">
        <f t="shared" si="53"/>
        <v xml:space="preserve">№159а\2 </v>
      </c>
    </row>
    <row r="189" spans="1:18">
      <c r="A189" s="8" t="s">
        <v>192</v>
      </c>
      <c r="B189" s="26">
        <v>180.58</v>
      </c>
      <c r="C189" s="26">
        <v>119.13</v>
      </c>
      <c r="D189" s="26">
        <v>299.72000000000003</v>
      </c>
      <c r="E189" s="26">
        <v>192.68</v>
      </c>
      <c r="F189" s="26">
        <v>133.93</v>
      </c>
      <c r="G189" s="26">
        <v>326.62</v>
      </c>
      <c r="H189" s="26">
        <f t="shared" si="61"/>
        <v>12.099999999999994</v>
      </c>
      <c r="I189" s="26">
        <f t="shared" si="61"/>
        <v>14.800000000000011</v>
      </c>
      <c r="J189" s="26">
        <f t="shared" si="52"/>
        <v>26.900000000000006</v>
      </c>
      <c r="K189" s="26">
        <f>[1]Оплата!BF187</f>
        <v>-639.31140000000005</v>
      </c>
      <c r="L189" s="26">
        <f>[1]Оплата!AD187</f>
        <v>0</v>
      </c>
      <c r="M189" s="26">
        <f t="shared" si="62"/>
        <v>79.738999999999962</v>
      </c>
      <c r="N189" s="2">
        <f t="shared" si="63"/>
        <v>37.296000000000028</v>
      </c>
      <c r="O189" s="8">
        <f t="shared" si="54"/>
        <v>117.035</v>
      </c>
      <c r="P189" s="8"/>
      <c r="Q189" s="2">
        <f t="shared" si="60"/>
        <v>-756.34640000000002</v>
      </c>
      <c r="R189" s="2" t="str">
        <f t="shared" si="53"/>
        <v>№160</v>
      </c>
    </row>
    <row r="190" spans="1:18">
      <c r="A190" s="22" t="s">
        <v>193</v>
      </c>
      <c r="B190" s="23"/>
      <c r="C190" s="23"/>
      <c r="D190" s="23"/>
      <c r="E190" s="23"/>
      <c r="F190" s="23"/>
      <c r="G190" s="23"/>
      <c r="H190" s="54">
        <f t="shared" si="61"/>
        <v>0</v>
      </c>
      <c r="I190" s="54">
        <f t="shared" si="61"/>
        <v>0</v>
      </c>
      <c r="J190" s="54">
        <f t="shared" si="52"/>
        <v>0</v>
      </c>
      <c r="K190" s="23">
        <f>[1]Оплата!BF188</f>
        <v>0</v>
      </c>
      <c r="L190" s="23">
        <f>[1]Оплата!AD188</f>
        <v>0</v>
      </c>
      <c r="M190" s="23">
        <f t="shared" si="62"/>
        <v>0</v>
      </c>
      <c r="N190" s="24">
        <f t="shared" si="63"/>
        <v>0</v>
      </c>
      <c r="O190" s="22">
        <f t="shared" si="54"/>
        <v>0</v>
      </c>
      <c r="P190" s="22"/>
      <c r="Q190" s="24">
        <f t="shared" si="60"/>
        <v>0</v>
      </c>
      <c r="R190" s="24" t="str">
        <f t="shared" si="53"/>
        <v>№161</v>
      </c>
    </row>
    <row r="191" spans="1:18">
      <c r="A191" s="8" t="s">
        <v>194</v>
      </c>
      <c r="B191" s="25">
        <v>12441.036</v>
      </c>
      <c r="C191" s="25">
        <v>7817.6140000000005</v>
      </c>
      <c r="D191" s="25">
        <v>20258.650000000001</v>
      </c>
      <c r="E191" s="25">
        <v>12791.262000000001</v>
      </c>
      <c r="F191" s="25">
        <v>8183.902</v>
      </c>
      <c r="G191" s="25">
        <v>20975.164000000001</v>
      </c>
      <c r="H191" s="26">
        <f t="shared" si="61"/>
        <v>350.22600000000057</v>
      </c>
      <c r="I191" s="26">
        <f t="shared" si="61"/>
        <v>366.28799999999956</v>
      </c>
      <c r="J191" s="26">
        <f t="shared" si="52"/>
        <v>716.51400000000012</v>
      </c>
      <c r="K191" s="25">
        <f>[1]Оплата!BF189</f>
        <v>-6684.3294999999998</v>
      </c>
      <c r="L191" s="25">
        <f>[1]Оплата!AD189</f>
        <v>3000</v>
      </c>
      <c r="M191" s="26">
        <f t="shared" si="62"/>
        <v>2307.9893400000037</v>
      </c>
      <c r="N191" s="2">
        <f t="shared" si="63"/>
        <v>923.04575999999884</v>
      </c>
      <c r="O191" s="8">
        <f t="shared" si="54"/>
        <v>3231.0351000000028</v>
      </c>
      <c r="P191" s="8"/>
      <c r="Q191" s="2">
        <f t="shared" si="60"/>
        <v>-6915.3646000000026</v>
      </c>
      <c r="R191" s="2" t="str">
        <f t="shared" si="53"/>
        <v>№161 3ф</v>
      </c>
    </row>
    <row r="192" spans="1:18">
      <c r="A192" s="22" t="s">
        <v>195</v>
      </c>
      <c r="B192" s="23">
        <v>895.62</v>
      </c>
      <c r="C192" s="23">
        <v>488.27</v>
      </c>
      <c r="D192" s="23">
        <v>1383.9</v>
      </c>
      <c r="E192" s="23">
        <v>979.71</v>
      </c>
      <c r="F192" s="23">
        <v>501.51</v>
      </c>
      <c r="G192" s="23">
        <v>1481.23</v>
      </c>
      <c r="H192" s="23">
        <f t="shared" si="61"/>
        <v>84.090000000000032</v>
      </c>
      <c r="I192" s="23">
        <f t="shared" si="61"/>
        <v>13.240000000000009</v>
      </c>
      <c r="J192" s="23">
        <f t="shared" si="52"/>
        <v>97.330000000000041</v>
      </c>
      <c r="K192" s="23">
        <f>[1]Оплата!BF190</f>
        <v>-453.1860999999999</v>
      </c>
      <c r="L192" s="23">
        <f>[1]Оплата!AD190</f>
        <v>0</v>
      </c>
      <c r="M192" s="23">
        <f t="shared" si="62"/>
        <v>554.15310000000022</v>
      </c>
      <c r="N192" s="24">
        <f t="shared" si="63"/>
        <v>33.364800000000024</v>
      </c>
      <c r="O192" s="22">
        <f t="shared" si="54"/>
        <v>587.51790000000028</v>
      </c>
      <c r="P192" s="22"/>
      <c r="Q192" s="24">
        <f t="shared" si="60"/>
        <v>-1040.7040000000002</v>
      </c>
      <c r="R192" s="24" t="str">
        <f t="shared" si="53"/>
        <v>№161а</v>
      </c>
    </row>
    <row r="193" spans="1:18">
      <c r="A193" s="8" t="s">
        <v>196</v>
      </c>
      <c r="B193" s="26">
        <v>78.66</v>
      </c>
      <c r="C193" s="26">
        <v>57.09</v>
      </c>
      <c r="D193" s="26">
        <v>135.77000000000001</v>
      </c>
      <c r="E193" s="26">
        <v>80.960000000000008</v>
      </c>
      <c r="F193" s="26">
        <v>57.09</v>
      </c>
      <c r="G193" s="26">
        <v>138.07</v>
      </c>
      <c r="H193" s="26">
        <f t="shared" si="61"/>
        <v>2.3000000000000114</v>
      </c>
      <c r="I193" s="26">
        <f t="shared" si="61"/>
        <v>0</v>
      </c>
      <c r="J193" s="26">
        <f t="shared" si="52"/>
        <v>2.3000000000000114</v>
      </c>
      <c r="K193" s="26">
        <f>[1]Оплата!BF191</f>
        <v>-0.27619999999974709</v>
      </c>
      <c r="L193" s="26">
        <f>[1]Оплата!AD191</f>
        <v>0</v>
      </c>
      <c r="M193" s="26">
        <f t="shared" si="62"/>
        <v>15.157000000000075</v>
      </c>
      <c r="N193" s="2">
        <f t="shared" si="63"/>
        <v>0</v>
      </c>
      <c r="O193" s="8">
        <f t="shared" si="54"/>
        <v>15.157000000000075</v>
      </c>
      <c r="P193" s="8"/>
      <c r="Q193" s="2">
        <f t="shared" si="60"/>
        <v>-15.433199999999822</v>
      </c>
      <c r="R193" s="2" t="str">
        <f t="shared" si="53"/>
        <v>№162</v>
      </c>
    </row>
    <row r="194" spans="1:18">
      <c r="A194" s="22" t="s">
        <v>197</v>
      </c>
      <c r="B194" s="23">
        <v>5657.87</v>
      </c>
      <c r="C194" s="23">
        <v>3118.62</v>
      </c>
      <c r="D194" s="23">
        <v>8776.5</v>
      </c>
      <c r="E194" s="23">
        <v>5833</v>
      </c>
      <c r="F194" s="23">
        <v>3202.77</v>
      </c>
      <c r="G194" s="23">
        <v>9035.7800000000007</v>
      </c>
      <c r="H194" s="23">
        <f t="shared" si="61"/>
        <v>175.13000000000011</v>
      </c>
      <c r="I194" s="23">
        <f t="shared" si="61"/>
        <v>84.150000000000091</v>
      </c>
      <c r="J194" s="23">
        <f t="shared" si="52"/>
        <v>259.2800000000002</v>
      </c>
      <c r="K194" s="23">
        <f>[1]Оплата!BF192</f>
        <v>-432.98379999999815</v>
      </c>
      <c r="L194" s="23">
        <f>[1]Оплата!AD192</f>
        <v>0</v>
      </c>
      <c r="M194" s="23">
        <f t="shared" si="62"/>
        <v>1154.1067000000007</v>
      </c>
      <c r="N194" s="24">
        <f t="shared" si="63"/>
        <v>212.05800000000022</v>
      </c>
      <c r="O194" s="22">
        <f t="shared" si="54"/>
        <v>1366.1647000000009</v>
      </c>
      <c r="P194" s="22"/>
      <c r="Q194" s="24">
        <f t="shared" si="60"/>
        <v>-1799.1484999999991</v>
      </c>
      <c r="R194" s="24" t="str">
        <f t="shared" si="53"/>
        <v>№163</v>
      </c>
    </row>
    <row r="195" spans="1:18">
      <c r="A195" s="8" t="s">
        <v>198</v>
      </c>
      <c r="B195" s="26">
        <v>10585.42</v>
      </c>
      <c r="C195" s="26">
        <v>3588.14</v>
      </c>
      <c r="D195" s="26">
        <v>14173.79</v>
      </c>
      <c r="E195" s="26">
        <v>10585.42</v>
      </c>
      <c r="F195" s="26">
        <v>3588.14</v>
      </c>
      <c r="G195" s="26">
        <v>14173.79</v>
      </c>
      <c r="H195" s="26">
        <f t="shared" si="61"/>
        <v>0</v>
      </c>
      <c r="I195" s="26">
        <f t="shared" si="61"/>
        <v>0</v>
      </c>
      <c r="J195" s="26">
        <f t="shared" si="52"/>
        <v>0</v>
      </c>
      <c r="K195" s="26">
        <f>[1]Оплата!BF193</f>
        <v>-50.602800000002127</v>
      </c>
      <c r="L195" s="26">
        <f>[1]Оплата!AD193</f>
        <v>0</v>
      </c>
      <c r="M195" s="26">
        <f t="shared" si="62"/>
        <v>0</v>
      </c>
      <c r="N195" s="2">
        <f t="shared" si="63"/>
        <v>0</v>
      </c>
      <c r="O195" s="8">
        <f t="shared" si="54"/>
        <v>0</v>
      </c>
      <c r="P195" s="8"/>
      <c r="Q195" s="2">
        <f t="shared" si="60"/>
        <v>-50.602800000002127</v>
      </c>
      <c r="R195" s="2" t="str">
        <f t="shared" si="53"/>
        <v>№164</v>
      </c>
    </row>
    <row r="196" spans="1:18">
      <c r="A196" s="22" t="s">
        <v>199</v>
      </c>
      <c r="B196" s="23">
        <v>5152.29</v>
      </c>
      <c r="C196" s="23">
        <v>2079.2400000000002</v>
      </c>
      <c r="D196" s="23">
        <v>7231.6100000000006</v>
      </c>
      <c r="E196" s="23">
        <v>5368.85</v>
      </c>
      <c r="F196" s="23">
        <v>2162.81</v>
      </c>
      <c r="G196" s="23">
        <v>7531.76</v>
      </c>
      <c r="H196" s="23">
        <f t="shared" si="61"/>
        <v>216.5600000000004</v>
      </c>
      <c r="I196" s="23">
        <f t="shared" si="61"/>
        <v>83.569999999999709</v>
      </c>
      <c r="J196" s="23">
        <f t="shared" si="52"/>
        <v>300.13000000000011</v>
      </c>
      <c r="K196" s="23">
        <f>[1]Оплата!BF194</f>
        <v>-7049.3480999999992</v>
      </c>
      <c r="L196" s="23">
        <f>[1]Оплата!AD194</f>
        <v>0</v>
      </c>
      <c r="M196" s="23">
        <f t="shared" si="62"/>
        <v>1427.1304000000025</v>
      </c>
      <c r="N196" s="24">
        <f t="shared" si="63"/>
        <v>210.59639999999928</v>
      </c>
      <c r="O196" s="22">
        <f t="shared" si="54"/>
        <v>1637.7268000000017</v>
      </c>
      <c r="P196" s="22"/>
      <c r="Q196" s="24">
        <f t="shared" si="60"/>
        <v>-8687.0749000000014</v>
      </c>
      <c r="R196" s="24" t="str">
        <f t="shared" si="53"/>
        <v>№165</v>
      </c>
    </row>
    <row r="197" spans="1:18">
      <c r="A197" s="8" t="s">
        <v>200</v>
      </c>
      <c r="B197" s="26"/>
      <c r="C197" s="26"/>
      <c r="D197" s="26"/>
      <c r="E197" s="26"/>
      <c r="F197" s="26"/>
      <c r="G197" s="26"/>
      <c r="H197" s="54"/>
      <c r="I197" s="54"/>
      <c r="J197" s="54"/>
      <c r="K197" s="26">
        <f>[1]Оплата!BF195</f>
        <v>2273.5910999999992</v>
      </c>
      <c r="L197" s="26">
        <f>[1]Оплата!AD195</f>
        <v>0</v>
      </c>
      <c r="M197" s="26">
        <f t="shared" si="62"/>
        <v>0</v>
      </c>
      <c r="N197" s="2">
        <f t="shared" si="63"/>
        <v>0</v>
      </c>
      <c r="O197" s="8">
        <f t="shared" si="54"/>
        <v>0</v>
      </c>
      <c r="P197" s="8"/>
      <c r="Q197" s="2">
        <f t="shared" si="60"/>
        <v>2273.5910999999992</v>
      </c>
      <c r="R197" s="2" t="str">
        <f t="shared" si="53"/>
        <v>№166</v>
      </c>
    </row>
    <row r="198" spans="1:18">
      <c r="A198" s="22" t="s">
        <v>201</v>
      </c>
      <c r="B198" s="23">
        <v>9597.92</v>
      </c>
      <c r="C198" s="23">
        <v>3508.94</v>
      </c>
      <c r="D198" s="23">
        <v>13106.87</v>
      </c>
      <c r="E198" s="23">
        <v>9924.94</v>
      </c>
      <c r="F198" s="23">
        <v>3613.03</v>
      </c>
      <c r="G198" s="23">
        <v>13537.98</v>
      </c>
      <c r="H198" s="23">
        <f t="shared" si="61"/>
        <v>327.02000000000044</v>
      </c>
      <c r="I198" s="23">
        <f t="shared" si="61"/>
        <v>104.09000000000015</v>
      </c>
      <c r="J198" s="23">
        <f t="shared" si="52"/>
        <v>431.11000000000058</v>
      </c>
      <c r="K198" s="23">
        <f>[1]Оплата!BF196</f>
        <v>-4115.5810999999994</v>
      </c>
      <c r="L198" s="23">
        <f>[1]Оплата!AD196</f>
        <v>0</v>
      </c>
      <c r="M198" s="23">
        <f t="shared" si="62"/>
        <v>2155.0618000000027</v>
      </c>
      <c r="N198" s="24">
        <f t="shared" si="63"/>
        <v>262.30680000000035</v>
      </c>
      <c r="O198" s="22">
        <f t="shared" si="54"/>
        <v>2417.368600000003</v>
      </c>
      <c r="P198" s="22"/>
      <c r="Q198" s="24">
        <f t="shared" si="60"/>
        <v>-6532.9497000000028</v>
      </c>
      <c r="R198" s="24" t="str">
        <f t="shared" si="53"/>
        <v>№167</v>
      </c>
    </row>
    <row r="199" spans="1:18">
      <c r="A199" s="8" t="s">
        <v>202</v>
      </c>
      <c r="B199" s="26">
        <v>10510.210000000001</v>
      </c>
      <c r="C199" s="26">
        <v>5922.33</v>
      </c>
      <c r="D199" s="26">
        <v>16432.55</v>
      </c>
      <c r="E199" s="26">
        <v>10510.210000000001</v>
      </c>
      <c r="F199" s="26">
        <v>5922.33</v>
      </c>
      <c r="G199" s="26">
        <v>16432.55</v>
      </c>
      <c r="H199" s="26">
        <f t="shared" si="61"/>
        <v>0</v>
      </c>
      <c r="I199" s="26">
        <f t="shared" si="61"/>
        <v>0</v>
      </c>
      <c r="J199" s="26">
        <f t="shared" si="52"/>
        <v>0</v>
      </c>
      <c r="K199" s="26">
        <f>[1]Оплата!BF197</f>
        <v>26.32629999999569</v>
      </c>
      <c r="L199" s="26">
        <f>[1]Оплата!AD197</f>
        <v>0</v>
      </c>
      <c r="M199" s="26">
        <f t="shared" si="62"/>
        <v>0</v>
      </c>
      <c r="N199" s="2">
        <f t="shared" si="63"/>
        <v>0</v>
      </c>
      <c r="O199" s="8">
        <f t="shared" si="54"/>
        <v>0</v>
      </c>
      <c r="P199" s="8"/>
      <c r="Q199" s="2">
        <f t="shared" si="60"/>
        <v>26.32629999999569</v>
      </c>
      <c r="R199" s="2" t="str">
        <f t="shared" si="53"/>
        <v>№168</v>
      </c>
    </row>
    <row r="200" spans="1:18">
      <c r="A200" s="22" t="s">
        <v>203</v>
      </c>
      <c r="B200" s="23">
        <v>956.91</v>
      </c>
      <c r="C200" s="23">
        <v>337.38</v>
      </c>
      <c r="D200" s="23">
        <v>1294.3</v>
      </c>
      <c r="E200" s="23">
        <v>977.24</v>
      </c>
      <c r="F200" s="23">
        <v>343.40000000000003</v>
      </c>
      <c r="G200" s="23">
        <v>1320.64</v>
      </c>
      <c r="H200" s="23">
        <f t="shared" si="61"/>
        <v>20.330000000000041</v>
      </c>
      <c r="I200" s="23">
        <f t="shared" si="61"/>
        <v>6.0200000000000387</v>
      </c>
      <c r="J200" s="23">
        <f t="shared" si="52"/>
        <v>26.35000000000008</v>
      </c>
      <c r="K200" s="23">
        <f>[1]Оплата!BF198</f>
        <v>4465.2060999999994</v>
      </c>
      <c r="L200" s="23">
        <f>[1]Оплата!AD198</f>
        <v>0</v>
      </c>
      <c r="M200" s="23">
        <f t="shared" si="62"/>
        <v>133.97470000000027</v>
      </c>
      <c r="N200" s="24">
        <f t="shared" si="63"/>
        <v>15.170400000000097</v>
      </c>
      <c r="O200" s="22">
        <f t="shared" si="54"/>
        <v>149.14510000000035</v>
      </c>
      <c r="P200" s="22"/>
      <c r="Q200" s="24">
        <f t="shared" si="60"/>
        <v>4316.0609999999988</v>
      </c>
      <c r="R200" s="24" t="str">
        <f t="shared" si="53"/>
        <v>№169</v>
      </c>
    </row>
    <row r="201" spans="1:18">
      <c r="A201" s="8" t="s">
        <v>204</v>
      </c>
      <c r="B201" s="26">
        <v>5461.4000000000005</v>
      </c>
      <c r="C201" s="26">
        <v>3099.09</v>
      </c>
      <c r="D201" s="26">
        <v>8560.5</v>
      </c>
      <c r="E201" s="26">
        <v>5676.37</v>
      </c>
      <c r="F201" s="26">
        <v>3131.8</v>
      </c>
      <c r="G201" s="26">
        <v>8808.18</v>
      </c>
      <c r="H201" s="26">
        <f t="shared" si="61"/>
        <v>214.96999999999935</v>
      </c>
      <c r="I201" s="26">
        <f t="shared" si="61"/>
        <v>32.710000000000036</v>
      </c>
      <c r="J201" s="26">
        <f t="shared" si="52"/>
        <v>247.67999999999938</v>
      </c>
      <c r="K201" s="26">
        <f>[1]Оплата!BF199</f>
        <v>-1323.1314000000043</v>
      </c>
      <c r="L201" s="26">
        <f>[1]Оплата!AD199</f>
        <v>0</v>
      </c>
      <c r="M201" s="26">
        <f t="shared" si="62"/>
        <v>1416.6522999999956</v>
      </c>
      <c r="N201" s="2">
        <f t="shared" si="63"/>
        <v>82.429200000000094</v>
      </c>
      <c r="O201" s="8">
        <f t="shared" si="54"/>
        <v>1499.0814999999957</v>
      </c>
      <c r="P201" s="8"/>
      <c r="Q201" s="2">
        <f t="shared" si="60"/>
        <v>-2822.2129</v>
      </c>
      <c r="R201" s="2" t="str">
        <f t="shared" si="53"/>
        <v>№170</v>
      </c>
    </row>
    <row r="202" spans="1:18">
      <c r="A202" s="22" t="s">
        <v>205</v>
      </c>
      <c r="B202" s="23">
        <v>15013.43</v>
      </c>
      <c r="C202" s="23">
        <v>4892.12</v>
      </c>
      <c r="D202" s="23">
        <v>19905.64</v>
      </c>
      <c r="E202" s="23">
        <v>15621.91</v>
      </c>
      <c r="F202" s="23">
        <v>5072.07</v>
      </c>
      <c r="G202" s="23">
        <v>20694.13</v>
      </c>
      <c r="H202" s="23">
        <f t="shared" si="61"/>
        <v>608.47999999999956</v>
      </c>
      <c r="I202" s="23">
        <f t="shared" si="61"/>
        <v>179.94999999999982</v>
      </c>
      <c r="J202" s="23">
        <f t="shared" si="52"/>
        <v>788.42999999999938</v>
      </c>
      <c r="K202" s="23">
        <f>[1]Оплата!BF200</f>
        <v>-3806.0988999999954</v>
      </c>
      <c r="L202" s="23">
        <f>[1]Оплата!AD200</f>
        <v>3900</v>
      </c>
      <c r="M202" s="23">
        <f t="shared" si="62"/>
        <v>4009.883199999997</v>
      </c>
      <c r="N202" s="24">
        <f t="shared" si="63"/>
        <v>453.47399999999953</v>
      </c>
      <c r="O202" s="22">
        <f t="shared" si="54"/>
        <v>4463.3571999999967</v>
      </c>
      <c r="P202" s="22"/>
      <c r="Q202" s="24">
        <f t="shared" si="60"/>
        <v>-4369.4560999999921</v>
      </c>
      <c r="R202" s="24" t="str">
        <f t="shared" si="53"/>
        <v>№171</v>
      </c>
    </row>
    <row r="203" spans="1:18">
      <c r="A203" s="8" t="s">
        <v>206</v>
      </c>
      <c r="B203" s="26">
        <v>2413.83</v>
      </c>
      <c r="C203" s="26">
        <v>595.5</v>
      </c>
      <c r="D203" s="26">
        <v>3009.33</v>
      </c>
      <c r="E203" s="26">
        <v>2489.06</v>
      </c>
      <c r="F203" s="26">
        <v>621.37</v>
      </c>
      <c r="G203" s="26">
        <v>3110.4300000000003</v>
      </c>
      <c r="H203" s="26">
        <f t="shared" si="61"/>
        <v>75.230000000000018</v>
      </c>
      <c r="I203" s="26">
        <f t="shared" si="61"/>
        <v>25.870000000000005</v>
      </c>
      <c r="J203" s="26">
        <f t="shared" ref="J203:J266" si="64">SUM(H203:I203)</f>
        <v>101.10000000000002</v>
      </c>
      <c r="K203" s="26">
        <f>[1]Оплата!BF201</f>
        <v>523.62700000000132</v>
      </c>
      <c r="L203" s="26">
        <f>[1]Оплата!AD201</f>
        <v>1000</v>
      </c>
      <c r="M203" s="26">
        <f t="shared" si="62"/>
        <v>495.76570000000009</v>
      </c>
      <c r="N203" s="2">
        <f t="shared" si="63"/>
        <v>65.192400000000006</v>
      </c>
      <c r="O203" s="8">
        <f t="shared" si="54"/>
        <v>560.95810000000006</v>
      </c>
      <c r="P203" s="8"/>
      <c r="Q203" s="2">
        <f t="shared" si="60"/>
        <v>962.66890000000126</v>
      </c>
      <c r="R203" s="2" t="str">
        <f t="shared" ref="R203:R266" si="65">A203</f>
        <v>№172</v>
      </c>
    </row>
    <row r="204" spans="1:18">
      <c r="A204" s="22" t="s">
        <v>207</v>
      </c>
      <c r="B204" s="23">
        <v>11849.29</v>
      </c>
      <c r="C204" s="23">
        <v>6591.29</v>
      </c>
      <c r="D204" s="23">
        <v>18440.66</v>
      </c>
      <c r="E204" s="23">
        <v>12072.86</v>
      </c>
      <c r="F204" s="23">
        <v>6645.64</v>
      </c>
      <c r="G204" s="23">
        <v>18718.59</v>
      </c>
      <c r="H204" s="23">
        <f t="shared" si="61"/>
        <v>223.56999999999971</v>
      </c>
      <c r="I204" s="23">
        <f t="shared" si="61"/>
        <v>54.350000000000364</v>
      </c>
      <c r="J204" s="23">
        <f t="shared" si="64"/>
        <v>277.92000000000007</v>
      </c>
      <c r="K204" s="23">
        <f>[1]Оплата!BF202</f>
        <v>-4229.3722000000043</v>
      </c>
      <c r="L204" s="23">
        <f>[1]Оплата!AD202</f>
        <v>0</v>
      </c>
      <c r="M204" s="23">
        <f t="shared" si="62"/>
        <v>1473.3262999999981</v>
      </c>
      <c r="N204" s="24">
        <f t="shared" si="63"/>
        <v>136.96200000000093</v>
      </c>
      <c r="O204" s="22">
        <f t="shared" si="54"/>
        <v>1610.288299999999</v>
      </c>
      <c r="P204" s="22"/>
      <c r="Q204" s="24">
        <f t="shared" si="60"/>
        <v>-5839.6605000000036</v>
      </c>
      <c r="R204" s="24" t="str">
        <f t="shared" si="65"/>
        <v xml:space="preserve">№173 </v>
      </c>
    </row>
    <row r="205" spans="1:18">
      <c r="A205" s="8" t="s">
        <v>208</v>
      </c>
      <c r="B205" s="26">
        <v>4660.7700000000004</v>
      </c>
      <c r="C205" s="26">
        <v>2101.48</v>
      </c>
      <c r="D205" s="26">
        <v>6762.28</v>
      </c>
      <c r="E205" s="26">
        <v>4886.55</v>
      </c>
      <c r="F205" s="26">
        <v>2159.38</v>
      </c>
      <c r="G205" s="26">
        <v>7045.96</v>
      </c>
      <c r="H205" s="26">
        <f t="shared" si="61"/>
        <v>225.77999999999975</v>
      </c>
      <c r="I205" s="26">
        <f t="shared" si="61"/>
        <v>57.900000000000091</v>
      </c>
      <c r="J205" s="26">
        <f t="shared" si="64"/>
        <v>283.67999999999984</v>
      </c>
      <c r="K205" s="26">
        <f>[1]Оплата!BF203</f>
        <v>29.90609999999765</v>
      </c>
      <c r="L205" s="26">
        <f>[1]Оплата!AD203</f>
        <v>2000</v>
      </c>
      <c r="M205" s="26">
        <f t="shared" si="62"/>
        <v>1487.8901999999982</v>
      </c>
      <c r="N205" s="2">
        <f t="shared" si="63"/>
        <v>145.90800000000024</v>
      </c>
      <c r="O205" s="8">
        <f t="shared" ref="O205:O268" si="66">SUM(M205:N205)</f>
        <v>1633.7981999999984</v>
      </c>
      <c r="P205" s="8"/>
      <c r="Q205" s="2">
        <f t="shared" ref="Q205:Q236" si="67">K205-O205+L205+P205</f>
        <v>396.10789999999929</v>
      </c>
      <c r="R205" s="2" t="str">
        <f t="shared" si="65"/>
        <v xml:space="preserve">№174 </v>
      </c>
    </row>
    <row r="206" spans="1:18">
      <c r="A206" s="22" t="s">
        <v>209</v>
      </c>
      <c r="B206" s="23">
        <v>6094.29</v>
      </c>
      <c r="C206" s="23">
        <v>2652.23</v>
      </c>
      <c r="D206" s="23">
        <v>8746.5300000000007</v>
      </c>
      <c r="E206" s="23">
        <v>6413.78</v>
      </c>
      <c r="F206" s="23">
        <v>2785.67</v>
      </c>
      <c r="G206" s="23">
        <v>9199.4600000000009</v>
      </c>
      <c r="H206" s="23">
        <f t="shared" si="61"/>
        <v>319.48999999999978</v>
      </c>
      <c r="I206" s="23">
        <f t="shared" si="61"/>
        <v>133.44000000000005</v>
      </c>
      <c r="J206" s="23">
        <f t="shared" si="64"/>
        <v>452.92999999999984</v>
      </c>
      <c r="K206" s="23">
        <f>[1]Оплата!BF204</f>
        <v>-2040.4195000000004</v>
      </c>
      <c r="L206" s="23">
        <f>[1]Оплата!AD204</f>
        <v>5000</v>
      </c>
      <c r="M206" s="23">
        <f t="shared" si="62"/>
        <v>2105.4390999999987</v>
      </c>
      <c r="N206" s="24">
        <f t="shared" si="63"/>
        <v>336.26880000000011</v>
      </c>
      <c r="O206" s="22">
        <f t="shared" si="66"/>
        <v>2441.707899999999</v>
      </c>
      <c r="P206" s="22"/>
      <c r="Q206" s="24">
        <f t="shared" si="67"/>
        <v>517.8726000000006</v>
      </c>
      <c r="R206" s="24" t="str">
        <f t="shared" si="65"/>
        <v xml:space="preserve">№175 </v>
      </c>
    </row>
    <row r="207" spans="1:18">
      <c r="A207" s="8" t="s">
        <v>210</v>
      </c>
      <c r="B207" s="26">
        <v>757.17</v>
      </c>
      <c r="C207" s="26">
        <v>354.48</v>
      </c>
      <c r="D207" s="26">
        <v>1111.6600000000001</v>
      </c>
      <c r="E207" s="26">
        <v>775.95</v>
      </c>
      <c r="F207" s="26">
        <v>359.87</v>
      </c>
      <c r="G207" s="26">
        <v>1135.83</v>
      </c>
      <c r="H207" s="26">
        <f t="shared" si="61"/>
        <v>18.780000000000086</v>
      </c>
      <c r="I207" s="26">
        <f t="shared" si="61"/>
        <v>5.3899999999999864</v>
      </c>
      <c r="J207" s="26">
        <f t="shared" si="64"/>
        <v>24.170000000000073</v>
      </c>
      <c r="K207" s="26">
        <f>[1]Оплата!BF205</f>
        <v>20164.201100000002</v>
      </c>
      <c r="L207" s="26">
        <f>[1]Оплата!AD205</f>
        <v>0</v>
      </c>
      <c r="M207" s="26">
        <f t="shared" si="62"/>
        <v>123.76020000000057</v>
      </c>
      <c r="N207" s="2">
        <f t="shared" si="63"/>
        <v>13.582799999999965</v>
      </c>
      <c r="O207" s="8">
        <f t="shared" si="66"/>
        <v>137.34300000000053</v>
      </c>
      <c r="P207" s="8"/>
      <c r="Q207" s="2">
        <f t="shared" si="67"/>
        <v>20026.858100000001</v>
      </c>
      <c r="R207" s="2" t="str">
        <f t="shared" si="65"/>
        <v xml:space="preserve">№176\1 </v>
      </c>
    </row>
    <row r="208" spans="1:18">
      <c r="A208" s="22" t="s">
        <v>211</v>
      </c>
      <c r="B208" s="23">
        <v>4284.05</v>
      </c>
      <c r="C208" s="23">
        <v>2412.16</v>
      </c>
      <c r="D208" s="23">
        <v>6696.22</v>
      </c>
      <c r="E208" s="23">
        <v>4355.6499999999996</v>
      </c>
      <c r="F208" s="23">
        <v>2449.1799999999998</v>
      </c>
      <c r="G208" s="23">
        <v>6804.83</v>
      </c>
      <c r="H208" s="23">
        <f t="shared" si="61"/>
        <v>71.599999999999454</v>
      </c>
      <c r="I208" s="23">
        <f t="shared" si="61"/>
        <v>37.019999999999982</v>
      </c>
      <c r="J208" s="23">
        <f t="shared" si="64"/>
        <v>108.61999999999944</v>
      </c>
      <c r="K208" s="23">
        <f>[1]Оплата!BF206</f>
        <v>-21666.1947</v>
      </c>
      <c r="L208" s="23">
        <f>[1]Оплата!AD206</f>
        <v>1500</v>
      </c>
      <c r="M208" s="23">
        <f t="shared" si="62"/>
        <v>471.84399999999641</v>
      </c>
      <c r="N208" s="24">
        <f t="shared" si="63"/>
        <v>93.290399999999948</v>
      </c>
      <c r="O208" s="22">
        <f t="shared" si="66"/>
        <v>565.13439999999639</v>
      </c>
      <c r="P208" s="22"/>
      <c r="Q208" s="24">
        <f t="shared" si="67"/>
        <v>-20731.329099999995</v>
      </c>
      <c r="R208" s="24" t="str">
        <f t="shared" si="65"/>
        <v xml:space="preserve">№176\2 </v>
      </c>
    </row>
    <row r="209" spans="1:18">
      <c r="A209" s="8" t="s">
        <v>212</v>
      </c>
      <c r="B209" s="26">
        <v>6327.51</v>
      </c>
      <c r="C209" s="26">
        <v>1708.88</v>
      </c>
      <c r="D209" s="26">
        <v>8036.4000000000005</v>
      </c>
      <c r="E209" s="26">
        <v>6693.8600000000006</v>
      </c>
      <c r="F209" s="26">
        <v>1785.01</v>
      </c>
      <c r="G209" s="26">
        <v>8478.880000000001</v>
      </c>
      <c r="H209" s="26">
        <f t="shared" si="61"/>
        <v>366.35000000000036</v>
      </c>
      <c r="I209" s="26">
        <f t="shared" si="61"/>
        <v>76.129999999999882</v>
      </c>
      <c r="J209" s="26">
        <f t="shared" si="64"/>
        <v>442.48000000000025</v>
      </c>
      <c r="K209" s="26">
        <f>[1]Оплата!BF207</f>
        <v>-2099.1604000000007</v>
      </c>
      <c r="L209" s="26">
        <f>[1]Оплата!AD207</f>
        <v>0</v>
      </c>
      <c r="M209" s="26">
        <f t="shared" si="62"/>
        <v>2414.2465000000025</v>
      </c>
      <c r="N209" s="2">
        <f t="shared" si="63"/>
        <v>191.84759999999972</v>
      </c>
      <c r="O209" s="8">
        <f t="shared" si="66"/>
        <v>2606.0941000000021</v>
      </c>
      <c r="P209" s="8"/>
      <c r="Q209" s="2">
        <f t="shared" si="67"/>
        <v>-4705.2545000000027</v>
      </c>
      <c r="R209" s="2" t="str">
        <f t="shared" si="65"/>
        <v xml:space="preserve">№177 </v>
      </c>
    </row>
    <row r="210" spans="1:18">
      <c r="A210" s="22" t="s">
        <v>213</v>
      </c>
      <c r="B210" s="23">
        <v>2838.84</v>
      </c>
      <c r="C210" s="23">
        <v>1786.15</v>
      </c>
      <c r="D210" s="23">
        <v>4625</v>
      </c>
      <c r="E210" s="23">
        <v>2838.84</v>
      </c>
      <c r="F210" s="23">
        <v>1786.15</v>
      </c>
      <c r="G210" s="23">
        <v>4625</v>
      </c>
      <c r="H210" s="23">
        <f t="shared" si="61"/>
        <v>0</v>
      </c>
      <c r="I210" s="23">
        <f t="shared" si="61"/>
        <v>0</v>
      </c>
      <c r="J210" s="23">
        <f t="shared" si="64"/>
        <v>0</v>
      </c>
      <c r="K210" s="23">
        <f>[1]Оплата!BF208</f>
        <v>259.66779999999903</v>
      </c>
      <c r="L210" s="23">
        <f>[1]Оплата!AD208</f>
        <v>0</v>
      </c>
      <c r="M210" s="23">
        <f t="shared" si="62"/>
        <v>0</v>
      </c>
      <c r="N210" s="24">
        <f t="shared" si="63"/>
        <v>0</v>
      </c>
      <c r="O210" s="22">
        <f>SUM(M210:N210)</f>
        <v>0</v>
      </c>
      <c r="P210" s="22"/>
      <c r="Q210" s="24">
        <f t="shared" si="67"/>
        <v>259.66779999999903</v>
      </c>
      <c r="R210" s="24" t="str">
        <f t="shared" si="65"/>
        <v xml:space="preserve">№178 </v>
      </c>
    </row>
    <row r="211" spans="1:18">
      <c r="A211" s="8" t="s">
        <v>214</v>
      </c>
      <c r="B211" s="26">
        <v>2589.5500000000002</v>
      </c>
      <c r="C211" s="26">
        <v>1757.58</v>
      </c>
      <c r="D211" s="26">
        <v>4347.21</v>
      </c>
      <c r="E211" s="26">
        <v>2780.58</v>
      </c>
      <c r="F211" s="26">
        <v>1858.21</v>
      </c>
      <c r="G211" s="26">
        <v>4638.87</v>
      </c>
      <c r="H211" s="26">
        <f t="shared" si="61"/>
        <v>191.02999999999975</v>
      </c>
      <c r="I211" s="26">
        <f t="shared" si="61"/>
        <v>100.63000000000011</v>
      </c>
      <c r="J211" s="26">
        <f t="shared" si="64"/>
        <v>291.65999999999985</v>
      </c>
      <c r="K211" s="26">
        <f>[1]Оплата!BF209</f>
        <v>-687.56730000000107</v>
      </c>
      <c r="L211" s="26">
        <f>[1]Оплата!AD209</f>
        <v>700</v>
      </c>
      <c r="M211" s="26">
        <f t="shared" si="62"/>
        <v>1258.8876999999984</v>
      </c>
      <c r="N211" s="2">
        <f t="shared" si="63"/>
        <v>253.58760000000026</v>
      </c>
      <c r="O211" s="8">
        <f t="shared" si="66"/>
        <v>1512.4752999999987</v>
      </c>
      <c r="P211" s="8"/>
      <c r="Q211" s="2">
        <f t="shared" si="67"/>
        <v>-1500.0425999999998</v>
      </c>
      <c r="R211" s="2" t="str">
        <f t="shared" si="65"/>
        <v xml:space="preserve">№179 </v>
      </c>
    </row>
    <row r="212" spans="1:18">
      <c r="A212" s="22" t="s">
        <v>215</v>
      </c>
      <c r="B212" s="23">
        <v>12881.31</v>
      </c>
      <c r="C212" s="23">
        <v>6505.41</v>
      </c>
      <c r="D212" s="23">
        <v>19386.72</v>
      </c>
      <c r="E212" s="23">
        <v>12962.35</v>
      </c>
      <c r="F212" s="23">
        <v>6536.05</v>
      </c>
      <c r="G212" s="23">
        <v>19498.41</v>
      </c>
      <c r="H212" s="23">
        <f t="shared" si="61"/>
        <v>81.040000000000873</v>
      </c>
      <c r="I212" s="23">
        <f t="shared" si="61"/>
        <v>30.640000000000327</v>
      </c>
      <c r="J212" s="23">
        <f t="shared" si="64"/>
        <v>111.6800000000012</v>
      </c>
      <c r="K212" s="23">
        <f>[1]Оплата!BF210</f>
        <v>-814.08539999999516</v>
      </c>
      <c r="L212" s="23">
        <f>[1]Оплата!AD210</f>
        <v>1000</v>
      </c>
      <c r="M212" s="23">
        <f t="shared" si="62"/>
        <v>534.05360000000576</v>
      </c>
      <c r="N212" s="24">
        <f t="shared" si="63"/>
        <v>77.212800000000826</v>
      </c>
      <c r="O212" s="22">
        <f t="shared" si="66"/>
        <v>611.26640000000657</v>
      </c>
      <c r="P212" s="22"/>
      <c r="Q212" s="24">
        <f t="shared" si="67"/>
        <v>-425.35180000000173</v>
      </c>
      <c r="R212" s="24" t="str">
        <f t="shared" si="65"/>
        <v xml:space="preserve">№180 </v>
      </c>
    </row>
    <row r="213" spans="1:18">
      <c r="A213" s="8" t="s">
        <v>216</v>
      </c>
      <c r="B213" s="26">
        <v>3886.54</v>
      </c>
      <c r="C213" s="26">
        <v>5444.77</v>
      </c>
      <c r="D213" s="26">
        <v>9331.3700000000008</v>
      </c>
      <c r="E213" s="26">
        <v>4214.4800000000005</v>
      </c>
      <c r="F213" s="26">
        <v>5663.38</v>
      </c>
      <c r="G213" s="26">
        <v>9877.91</v>
      </c>
      <c r="H213" s="26">
        <f t="shared" si="61"/>
        <v>327.94000000000051</v>
      </c>
      <c r="I213" s="26">
        <f t="shared" si="61"/>
        <v>218.60999999999967</v>
      </c>
      <c r="J213" s="26">
        <f t="shared" si="64"/>
        <v>546.55000000000018</v>
      </c>
      <c r="K213" s="26">
        <f>[1]Оплата!BF211</f>
        <v>1502.0472999999997</v>
      </c>
      <c r="L213" s="26">
        <f>[1]Оплата!AD211</f>
        <v>5000</v>
      </c>
      <c r="M213" s="26">
        <f t="shared" si="62"/>
        <v>2161.1246000000033</v>
      </c>
      <c r="N213" s="2">
        <f t="shared" si="63"/>
        <v>550.8971999999992</v>
      </c>
      <c r="O213" s="8">
        <f t="shared" si="66"/>
        <v>2712.0218000000023</v>
      </c>
      <c r="P213" s="8"/>
      <c r="Q213" s="2">
        <f t="shared" si="67"/>
        <v>3790.0254999999975</v>
      </c>
      <c r="R213" s="2" t="str">
        <f t="shared" si="65"/>
        <v xml:space="preserve">№181 </v>
      </c>
    </row>
    <row r="214" spans="1:18">
      <c r="A214" s="22" t="s">
        <v>217</v>
      </c>
      <c r="B214" s="23">
        <v>34440.53</v>
      </c>
      <c r="C214" s="23">
        <v>41412.28</v>
      </c>
      <c r="D214" s="23">
        <v>75852.95</v>
      </c>
      <c r="E214" s="23">
        <v>34440.53</v>
      </c>
      <c r="F214" s="23">
        <v>41412.28</v>
      </c>
      <c r="G214" s="23">
        <v>75852.95</v>
      </c>
      <c r="H214" s="23">
        <f t="shared" si="61"/>
        <v>0</v>
      </c>
      <c r="I214" s="23">
        <f t="shared" si="61"/>
        <v>0</v>
      </c>
      <c r="J214" s="23">
        <f t="shared" si="64"/>
        <v>0</v>
      </c>
      <c r="K214" s="23">
        <f>[1]Оплата!BF212</f>
        <v>97.697499999996595</v>
      </c>
      <c r="L214" s="23">
        <f>[1]Оплата!AD212</f>
        <v>0</v>
      </c>
      <c r="M214" s="23">
        <f t="shared" si="62"/>
        <v>0</v>
      </c>
      <c r="N214" s="24">
        <f t="shared" si="63"/>
        <v>0</v>
      </c>
      <c r="O214" s="22">
        <f t="shared" si="66"/>
        <v>0</v>
      </c>
      <c r="P214" s="22"/>
      <c r="Q214" s="24">
        <f t="shared" si="67"/>
        <v>97.697499999996595</v>
      </c>
      <c r="R214" s="24" t="str">
        <f t="shared" si="65"/>
        <v xml:space="preserve">№182 </v>
      </c>
    </row>
    <row r="215" spans="1:18">
      <c r="A215" s="8" t="s">
        <v>218</v>
      </c>
      <c r="B215" s="26">
        <v>2363.5300000000002</v>
      </c>
      <c r="C215" s="26">
        <v>531.54</v>
      </c>
      <c r="D215" s="26">
        <v>2895.08</v>
      </c>
      <c r="E215" s="26">
        <v>2721.34</v>
      </c>
      <c r="F215" s="26">
        <v>561.66999999999996</v>
      </c>
      <c r="G215" s="26">
        <v>3283.02</v>
      </c>
      <c r="H215" s="26">
        <f t="shared" si="61"/>
        <v>357.80999999999995</v>
      </c>
      <c r="I215" s="26">
        <f t="shared" si="61"/>
        <v>30.129999999999995</v>
      </c>
      <c r="J215" s="26">
        <f t="shared" si="64"/>
        <v>387.93999999999994</v>
      </c>
      <c r="K215" s="26">
        <f>[1]Оплата!BF213</f>
        <v>-1174.0000000000014</v>
      </c>
      <c r="L215" s="26">
        <f>[1]Оплата!AD213</f>
        <v>0</v>
      </c>
      <c r="M215" s="26">
        <f t="shared" si="62"/>
        <v>2357.9678999999996</v>
      </c>
      <c r="N215" s="2">
        <f t="shared" si="63"/>
        <v>75.927599999999984</v>
      </c>
      <c r="O215" s="8">
        <f t="shared" si="66"/>
        <v>2433.8954999999996</v>
      </c>
      <c r="P215" s="8"/>
      <c r="Q215" s="2">
        <f t="shared" si="67"/>
        <v>-3607.895500000001</v>
      </c>
      <c r="R215" s="2" t="str">
        <f t="shared" si="65"/>
        <v xml:space="preserve">№183 </v>
      </c>
    </row>
    <row r="216" spans="1:18">
      <c r="A216" s="22" t="s">
        <v>219</v>
      </c>
      <c r="B216" s="23">
        <v>13313.26</v>
      </c>
      <c r="C216" s="23">
        <v>6244.67</v>
      </c>
      <c r="D216" s="23">
        <v>19557.939999999999</v>
      </c>
      <c r="E216" s="23">
        <v>13779.67</v>
      </c>
      <c r="F216" s="23">
        <v>6450.5</v>
      </c>
      <c r="G216" s="23">
        <v>20230.18</v>
      </c>
      <c r="H216" s="23">
        <f t="shared" si="61"/>
        <v>466.40999999999985</v>
      </c>
      <c r="I216" s="23">
        <f t="shared" si="61"/>
        <v>205.82999999999993</v>
      </c>
      <c r="J216" s="23">
        <f t="shared" si="64"/>
        <v>672.23999999999978</v>
      </c>
      <c r="K216" s="23">
        <f>[1]Оплата!BF214</f>
        <v>-3060.4811999999974</v>
      </c>
      <c r="L216" s="23">
        <f>[1]Оплата!AD214</f>
        <v>3250</v>
      </c>
      <c r="M216" s="23">
        <f t="shared" si="62"/>
        <v>3073.6418999999992</v>
      </c>
      <c r="N216" s="24">
        <f t="shared" si="63"/>
        <v>518.69159999999977</v>
      </c>
      <c r="O216" s="22">
        <f t="shared" si="66"/>
        <v>3592.3334999999988</v>
      </c>
      <c r="P216" s="22"/>
      <c r="Q216" s="24">
        <f t="shared" si="67"/>
        <v>-3402.8146999999963</v>
      </c>
      <c r="R216" s="24" t="str">
        <f t="shared" si="65"/>
        <v xml:space="preserve">№184 </v>
      </c>
    </row>
    <row r="217" spans="1:18">
      <c r="A217" s="8" t="s">
        <v>220</v>
      </c>
      <c r="B217" s="26">
        <v>2833.25</v>
      </c>
      <c r="C217" s="26">
        <v>1421.74</v>
      </c>
      <c r="D217" s="26">
        <v>4255</v>
      </c>
      <c r="E217" s="26">
        <v>2833.25</v>
      </c>
      <c r="F217" s="26">
        <v>1421.74</v>
      </c>
      <c r="G217" s="26">
        <v>4255</v>
      </c>
      <c r="H217" s="26">
        <f t="shared" si="61"/>
        <v>0</v>
      </c>
      <c r="I217" s="26">
        <f t="shared" si="61"/>
        <v>0</v>
      </c>
      <c r="J217" s="26">
        <f t="shared" si="64"/>
        <v>0</v>
      </c>
      <c r="K217" s="26">
        <f>[1]Оплата!BF215</f>
        <v>-4270.1868999999988</v>
      </c>
      <c r="L217" s="26">
        <f>[1]Оплата!AD215</f>
        <v>0</v>
      </c>
      <c r="M217" s="26">
        <f t="shared" si="62"/>
        <v>0</v>
      </c>
      <c r="N217" s="2">
        <f t="shared" si="63"/>
        <v>0</v>
      </c>
      <c r="O217" s="8">
        <f t="shared" si="66"/>
        <v>0</v>
      </c>
      <c r="P217" s="8"/>
      <c r="Q217" s="2">
        <f t="shared" si="67"/>
        <v>-4270.1868999999988</v>
      </c>
      <c r="R217" s="2" t="str">
        <f t="shared" si="65"/>
        <v xml:space="preserve">№185 </v>
      </c>
    </row>
    <row r="218" spans="1:18">
      <c r="A218" s="22" t="s">
        <v>221</v>
      </c>
      <c r="B218" s="23">
        <v>1224.1600000000001</v>
      </c>
      <c r="C218" s="23">
        <v>1092.8700000000001</v>
      </c>
      <c r="D218" s="23">
        <v>2317.04</v>
      </c>
      <c r="E218" s="23">
        <v>1260.8</v>
      </c>
      <c r="F218" s="23">
        <v>1102.71</v>
      </c>
      <c r="G218" s="23">
        <v>2363.52</v>
      </c>
      <c r="H218" s="23">
        <f t="shared" si="61"/>
        <v>36.639999999999873</v>
      </c>
      <c r="I218" s="23">
        <f t="shared" si="61"/>
        <v>9.8399999999999181</v>
      </c>
      <c r="J218" s="23">
        <f t="shared" si="64"/>
        <v>46.479999999999791</v>
      </c>
      <c r="K218" s="23">
        <f>[1]Оплата!BF216</f>
        <v>-1243.5091000000007</v>
      </c>
      <c r="L218" s="23">
        <f>[1]Оплата!AD216</f>
        <v>1242</v>
      </c>
      <c r="M218" s="23">
        <f t="shared" si="62"/>
        <v>241.45759999999916</v>
      </c>
      <c r="N218" s="24">
        <f t="shared" si="63"/>
        <v>24.796799999999795</v>
      </c>
      <c r="O218" s="22">
        <f t="shared" si="66"/>
        <v>266.25439999999895</v>
      </c>
      <c r="P218" s="22"/>
      <c r="Q218" s="24">
        <f t="shared" si="67"/>
        <v>-267.76349999999957</v>
      </c>
      <c r="R218" s="24" t="str">
        <f t="shared" si="65"/>
        <v xml:space="preserve">№186 </v>
      </c>
    </row>
    <row r="219" spans="1:18">
      <c r="A219" s="8" t="s">
        <v>222</v>
      </c>
      <c r="B219" s="26">
        <v>2740.59</v>
      </c>
      <c r="C219" s="26">
        <v>1682.3500000000001</v>
      </c>
      <c r="D219" s="26">
        <v>4422.97</v>
      </c>
      <c r="E219" s="26">
        <v>2741.42</v>
      </c>
      <c r="F219" s="26">
        <v>1682.49</v>
      </c>
      <c r="G219" s="26">
        <v>4423.9400000000005</v>
      </c>
      <c r="H219" s="29">
        <f t="shared" ref="H219:I250" si="68">E219-B219</f>
        <v>0.82999999999992724</v>
      </c>
      <c r="I219" s="29">
        <f t="shared" si="68"/>
        <v>0.13999999999987267</v>
      </c>
      <c r="J219" s="26">
        <f t="shared" si="64"/>
        <v>0.96999999999979991</v>
      </c>
      <c r="K219" s="26">
        <f>[1]Оплата!BF217</f>
        <v>746.75389999999857</v>
      </c>
      <c r="L219" s="26">
        <f>[1]Оплата!AD217</f>
        <v>0</v>
      </c>
      <c r="M219" s="26">
        <f t="shared" ref="M219:M250" si="69">H219*M$6</f>
        <v>5.4696999999995208</v>
      </c>
      <c r="N219" s="2">
        <f t="shared" ref="N219:N250" si="70">I219*N$6</f>
        <v>0.35279999999967915</v>
      </c>
      <c r="O219" s="8">
        <f t="shared" si="66"/>
        <v>5.8224999999992004</v>
      </c>
      <c r="P219" s="8"/>
      <c r="Q219" s="2">
        <f t="shared" si="67"/>
        <v>740.93139999999937</v>
      </c>
      <c r="R219" s="2" t="str">
        <f t="shared" si="65"/>
        <v xml:space="preserve">№187 </v>
      </c>
    </row>
    <row r="220" spans="1:18">
      <c r="A220" s="22" t="s">
        <v>223</v>
      </c>
      <c r="B220" s="23">
        <v>3490.91</v>
      </c>
      <c r="C220" s="23">
        <v>556.68000000000006</v>
      </c>
      <c r="D220" s="23">
        <v>4047.59</v>
      </c>
      <c r="E220" s="23">
        <v>3840.6</v>
      </c>
      <c r="F220" s="23">
        <v>591.74</v>
      </c>
      <c r="G220" s="23">
        <v>4432.3500000000004</v>
      </c>
      <c r="H220" s="23">
        <f t="shared" si="68"/>
        <v>349.69000000000005</v>
      </c>
      <c r="I220" s="23">
        <f t="shared" si="68"/>
        <v>35.059999999999945</v>
      </c>
      <c r="J220" s="23">
        <f t="shared" si="64"/>
        <v>384.75</v>
      </c>
      <c r="K220" s="23">
        <f>[1]Оплата!BF218</f>
        <v>-2809.2817999999988</v>
      </c>
      <c r="L220" s="23">
        <f>[1]Оплата!AD218</f>
        <v>0</v>
      </c>
      <c r="M220" s="23">
        <f t="shared" si="69"/>
        <v>2304.4571000000005</v>
      </c>
      <c r="N220" s="24">
        <f t="shared" si="70"/>
        <v>88.351199999999864</v>
      </c>
      <c r="O220" s="22">
        <f t="shared" si="66"/>
        <v>2392.8083000000006</v>
      </c>
      <c r="P220" s="22"/>
      <c r="Q220" s="24">
        <f t="shared" si="67"/>
        <v>-5202.0900999999994</v>
      </c>
      <c r="R220" s="24" t="str">
        <f t="shared" si="65"/>
        <v>№188\1</v>
      </c>
    </row>
    <row r="221" spans="1:18" ht="14.25" customHeight="1">
      <c r="A221" s="8" t="s">
        <v>224</v>
      </c>
      <c r="B221" s="26">
        <v>1937.55</v>
      </c>
      <c r="C221" s="26">
        <v>1500.39</v>
      </c>
      <c r="D221" s="26">
        <v>3437.96</v>
      </c>
      <c r="E221" s="26">
        <v>2052.4299999999998</v>
      </c>
      <c r="F221" s="26">
        <v>1645.8400000000001</v>
      </c>
      <c r="G221" s="26">
        <v>3698.29</v>
      </c>
      <c r="H221" s="26">
        <f t="shared" si="68"/>
        <v>114.87999999999988</v>
      </c>
      <c r="I221" s="26">
        <f t="shared" si="68"/>
        <v>145.45000000000005</v>
      </c>
      <c r="J221" s="26">
        <f t="shared" si="64"/>
        <v>260.32999999999993</v>
      </c>
      <c r="K221" s="26">
        <f>[1]Оплата!BF219</f>
        <v>-2976.3376000000003</v>
      </c>
      <c r="L221" s="26">
        <f>[1]Оплата!AD219</f>
        <v>0</v>
      </c>
      <c r="M221" s="26">
        <f t="shared" si="69"/>
        <v>757.05919999999924</v>
      </c>
      <c r="N221" s="2">
        <f t="shared" si="70"/>
        <v>366.53400000000011</v>
      </c>
      <c r="O221" s="8">
        <f t="shared" si="66"/>
        <v>1123.5931999999993</v>
      </c>
      <c r="P221" s="8"/>
      <c r="Q221" s="2">
        <f t="shared" si="67"/>
        <v>-4099.9308000000001</v>
      </c>
      <c r="R221" s="2" t="str">
        <f t="shared" si="65"/>
        <v xml:space="preserve">№188\2 </v>
      </c>
    </row>
    <row r="222" spans="1:18">
      <c r="A222" s="22" t="s">
        <v>225</v>
      </c>
      <c r="B222" s="23">
        <v>8768.48</v>
      </c>
      <c r="C222" s="23">
        <v>4381.83</v>
      </c>
      <c r="D222" s="23">
        <v>13150.33</v>
      </c>
      <c r="E222" s="23">
        <v>8806.4699999999993</v>
      </c>
      <c r="F222" s="23">
        <v>4393.32</v>
      </c>
      <c r="G222" s="23">
        <v>13199.83</v>
      </c>
      <c r="H222" s="23">
        <f t="shared" si="68"/>
        <v>37.989999999999782</v>
      </c>
      <c r="I222" s="23">
        <f t="shared" si="68"/>
        <v>11.489999999999782</v>
      </c>
      <c r="J222" s="23">
        <f t="shared" si="64"/>
        <v>49.479999999999563</v>
      </c>
      <c r="K222" s="23">
        <f>[1]Оплата!BF220</f>
        <v>-5656.8735999999963</v>
      </c>
      <c r="L222" s="23">
        <f>[1]Оплата!AD220</f>
        <v>0</v>
      </c>
      <c r="M222" s="23">
        <f t="shared" si="69"/>
        <v>250.35409999999857</v>
      </c>
      <c r="N222" s="24">
        <f t="shared" si="70"/>
        <v>28.954799999999452</v>
      </c>
      <c r="O222" s="22">
        <f t="shared" si="66"/>
        <v>279.308899999998</v>
      </c>
      <c r="P222" s="22"/>
      <c r="Q222" s="24">
        <f t="shared" si="67"/>
        <v>-5936.1824999999944</v>
      </c>
      <c r="R222" s="24" t="str">
        <f t="shared" si="65"/>
        <v xml:space="preserve">№189 </v>
      </c>
    </row>
    <row r="223" spans="1:18">
      <c r="A223" s="8" t="s">
        <v>226</v>
      </c>
      <c r="B223" s="26">
        <v>4409.5</v>
      </c>
      <c r="C223" s="26">
        <v>1348.67</v>
      </c>
      <c r="D223" s="26">
        <v>5758.18</v>
      </c>
      <c r="E223" s="26">
        <v>4578.8</v>
      </c>
      <c r="F223" s="26">
        <v>1404.6000000000001</v>
      </c>
      <c r="G223" s="26">
        <v>5983.41</v>
      </c>
      <c r="H223" s="26">
        <f t="shared" si="68"/>
        <v>169.30000000000018</v>
      </c>
      <c r="I223" s="26">
        <f t="shared" si="68"/>
        <v>55.930000000000064</v>
      </c>
      <c r="J223" s="26">
        <f t="shared" si="64"/>
        <v>225.23000000000025</v>
      </c>
      <c r="K223" s="26">
        <f>[1]Оплата!BF221</f>
        <v>-2312.8184999999985</v>
      </c>
      <c r="L223" s="26">
        <f>[1]Оплата!AD221</f>
        <v>0</v>
      </c>
      <c r="M223" s="26">
        <f t="shared" si="69"/>
        <v>1115.6870000000013</v>
      </c>
      <c r="N223" s="2">
        <f t="shared" si="70"/>
        <v>140.94360000000017</v>
      </c>
      <c r="O223" s="8">
        <f t="shared" si="66"/>
        <v>1256.6306000000013</v>
      </c>
      <c r="P223" s="8"/>
      <c r="Q223" s="2">
        <f t="shared" si="67"/>
        <v>-3569.4490999999998</v>
      </c>
      <c r="R223" s="2" t="str">
        <f t="shared" si="65"/>
        <v xml:space="preserve">№190 </v>
      </c>
    </row>
    <row r="224" spans="1:18">
      <c r="A224" s="22" t="s">
        <v>227</v>
      </c>
      <c r="B224" s="23">
        <v>195.85</v>
      </c>
      <c r="C224" s="23">
        <v>115.86</v>
      </c>
      <c r="D224" s="23">
        <v>311.72000000000003</v>
      </c>
      <c r="E224" s="23">
        <v>255.59</v>
      </c>
      <c r="F224" s="23">
        <v>161.9</v>
      </c>
      <c r="G224" s="23">
        <v>417.49</v>
      </c>
      <c r="H224" s="23">
        <f t="shared" si="68"/>
        <v>59.740000000000009</v>
      </c>
      <c r="I224" s="23">
        <f t="shared" si="68"/>
        <v>46.040000000000006</v>
      </c>
      <c r="J224" s="23">
        <f t="shared" si="64"/>
        <v>105.78000000000002</v>
      </c>
      <c r="K224" s="23">
        <f>[1]Оплата!BF222</f>
        <v>-1316.6567999999997</v>
      </c>
      <c r="L224" s="23">
        <f>[1]Оплата!AD222</f>
        <v>0</v>
      </c>
      <c r="M224" s="23">
        <f t="shared" si="69"/>
        <v>393.68660000000006</v>
      </c>
      <c r="N224" s="24">
        <f t="shared" si="70"/>
        <v>116.02080000000002</v>
      </c>
      <c r="O224" s="22">
        <f t="shared" si="66"/>
        <v>509.70740000000006</v>
      </c>
      <c r="P224" s="22"/>
      <c r="Q224" s="24">
        <f t="shared" si="67"/>
        <v>-1826.3641999999998</v>
      </c>
      <c r="R224" s="24" t="str">
        <f t="shared" si="65"/>
        <v xml:space="preserve">№191 </v>
      </c>
    </row>
    <row r="225" spans="1:18">
      <c r="A225" s="8" t="s">
        <v>228</v>
      </c>
      <c r="B225" s="26"/>
      <c r="C225" s="26"/>
      <c r="D225" s="26"/>
      <c r="E225" s="26"/>
      <c r="F225" s="26"/>
      <c r="G225" s="26"/>
      <c r="H225" s="53"/>
      <c r="I225" s="53"/>
      <c r="J225" s="53"/>
      <c r="K225" s="26">
        <f>[1]Оплата!BF223</f>
        <v>1844.7799999999997</v>
      </c>
      <c r="L225" s="26">
        <f>[1]Оплата!AD223</f>
        <v>0</v>
      </c>
      <c r="M225" s="26">
        <f t="shared" si="69"/>
        <v>0</v>
      </c>
      <c r="N225" s="2">
        <f t="shared" si="70"/>
        <v>0</v>
      </c>
      <c r="O225" s="8">
        <f t="shared" si="66"/>
        <v>0</v>
      </c>
      <c r="P225" s="8"/>
      <c r="Q225" s="2">
        <f t="shared" si="67"/>
        <v>1844.7799999999997</v>
      </c>
      <c r="R225" s="2" t="str">
        <f t="shared" si="65"/>
        <v xml:space="preserve">№202 </v>
      </c>
    </row>
    <row r="226" spans="1:18">
      <c r="A226" s="22" t="s">
        <v>229</v>
      </c>
      <c r="B226" s="23">
        <v>425.36</v>
      </c>
      <c r="C226" s="23">
        <v>155.02000000000001</v>
      </c>
      <c r="D226" s="23">
        <v>580.38</v>
      </c>
      <c r="E226" s="23">
        <v>425.94</v>
      </c>
      <c r="F226" s="23">
        <v>155.46</v>
      </c>
      <c r="G226" s="23">
        <v>581.4</v>
      </c>
      <c r="H226" s="23">
        <f t="shared" si="68"/>
        <v>0.57999999999998408</v>
      </c>
      <c r="I226" s="23">
        <f t="shared" si="68"/>
        <v>0.43999999999999773</v>
      </c>
      <c r="J226" s="23">
        <f t="shared" si="64"/>
        <v>1.0199999999999818</v>
      </c>
      <c r="K226" s="23">
        <f>[1]Оплата!BF224</f>
        <v>1000.3080999999999</v>
      </c>
      <c r="L226" s="23">
        <f>[1]Оплата!AD224</f>
        <v>0</v>
      </c>
      <c r="M226" s="23">
        <f t="shared" si="69"/>
        <v>3.8221999999998952</v>
      </c>
      <c r="N226" s="24">
        <f t="shared" si="70"/>
        <v>1.1087999999999942</v>
      </c>
      <c r="O226" s="22">
        <f t="shared" si="66"/>
        <v>4.930999999999889</v>
      </c>
      <c r="P226" s="22"/>
      <c r="Q226" s="24">
        <f t="shared" si="67"/>
        <v>995.37709999999993</v>
      </c>
      <c r="R226" s="24" t="str">
        <f t="shared" si="65"/>
        <v xml:space="preserve">№203 </v>
      </c>
    </row>
    <row r="227" spans="1:18">
      <c r="A227" s="8" t="s">
        <v>230</v>
      </c>
      <c r="B227" s="26">
        <v>7131.58</v>
      </c>
      <c r="C227" s="26">
        <v>2179.0500000000002</v>
      </c>
      <c r="D227" s="26">
        <v>9310.64</v>
      </c>
      <c r="E227" s="26">
        <v>7131.59</v>
      </c>
      <c r="F227" s="26">
        <v>2179.12</v>
      </c>
      <c r="G227" s="26">
        <v>9310.7199999999993</v>
      </c>
      <c r="H227" s="26">
        <f t="shared" si="68"/>
        <v>1.0000000000218279E-2</v>
      </c>
      <c r="I227" s="26">
        <f t="shared" si="68"/>
        <v>6.9999999999708962E-2</v>
      </c>
      <c r="J227" s="26">
        <f t="shared" si="64"/>
        <v>7.999999999992724E-2</v>
      </c>
      <c r="K227" s="26">
        <f>[1]Оплата!BF225</f>
        <v>-381.1953999999987</v>
      </c>
      <c r="L227" s="26">
        <f>[1]Оплата!AD225</f>
        <v>0</v>
      </c>
      <c r="M227" s="26">
        <f t="shared" si="69"/>
        <v>6.5900000001438461E-2</v>
      </c>
      <c r="N227" s="2">
        <f t="shared" si="70"/>
        <v>0.17639999999926659</v>
      </c>
      <c r="O227" s="8">
        <f t="shared" si="66"/>
        <v>0.24230000000070506</v>
      </c>
      <c r="P227" s="8"/>
      <c r="Q227" s="2">
        <f t="shared" si="67"/>
        <v>-381.43769999999938</v>
      </c>
      <c r="R227" s="2" t="str">
        <f t="shared" si="65"/>
        <v xml:space="preserve">№204 </v>
      </c>
    </row>
    <row r="228" spans="1:18">
      <c r="A228" s="22" t="s">
        <v>231</v>
      </c>
      <c r="B228" s="23">
        <v>165</v>
      </c>
      <c r="C228" s="23">
        <v>192.73000000000002</v>
      </c>
      <c r="D228" s="23">
        <v>357.74</v>
      </c>
      <c r="E228" s="23">
        <v>165</v>
      </c>
      <c r="F228" s="23">
        <v>192.73000000000002</v>
      </c>
      <c r="G228" s="23">
        <v>357.74</v>
      </c>
      <c r="H228" s="23">
        <f t="shared" si="68"/>
        <v>0</v>
      </c>
      <c r="I228" s="23">
        <f t="shared" si="68"/>
        <v>0</v>
      </c>
      <c r="J228" s="23">
        <f t="shared" si="64"/>
        <v>0</v>
      </c>
      <c r="K228" s="23">
        <f>[1]Оплата!BF226</f>
        <v>81.993400000000022</v>
      </c>
      <c r="L228" s="23">
        <f>[1]Оплата!AD226</f>
        <v>0</v>
      </c>
      <c r="M228" s="23">
        <f t="shared" si="69"/>
        <v>0</v>
      </c>
      <c r="N228" s="24">
        <f t="shared" si="70"/>
        <v>0</v>
      </c>
      <c r="O228" s="22">
        <f t="shared" si="66"/>
        <v>0</v>
      </c>
      <c r="P228" s="22"/>
      <c r="Q228" s="24">
        <f t="shared" si="67"/>
        <v>81.993400000000022</v>
      </c>
      <c r="R228" s="24" t="str">
        <f t="shared" si="65"/>
        <v xml:space="preserve">№205 </v>
      </c>
    </row>
    <row r="229" spans="1:18">
      <c r="A229" s="8" t="s">
        <v>232</v>
      </c>
      <c r="B229" s="26">
        <v>3217.63</v>
      </c>
      <c r="C229" s="26">
        <v>2235.5500000000002</v>
      </c>
      <c r="D229" s="26">
        <v>5453.1900000000005</v>
      </c>
      <c r="E229" s="26">
        <v>3573.36</v>
      </c>
      <c r="F229" s="26">
        <v>2455.11</v>
      </c>
      <c r="G229" s="26">
        <v>6028.49</v>
      </c>
      <c r="H229" s="26">
        <f t="shared" si="68"/>
        <v>355.73</v>
      </c>
      <c r="I229" s="26">
        <f t="shared" si="68"/>
        <v>219.55999999999995</v>
      </c>
      <c r="J229" s="26">
        <f t="shared" si="64"/>
        <v>575.29</v>
      </c>
      <c r="K229" s="26">
        <f>[1]Оплата!BF227</f>
        <v>-3685.4854000000014</v>
      </c>
      <c r="L229" s="26">
        <f>[1]Оплата!AD227</f>
        <v>0</v>
      </c>
      <c r="M229" s="26">
        <f t="shared" si="69"/>
        <v>2344.2607000000003</v>
      </c>
      <c r="N229" s="2">
        <f t="shared" si="70"/>
        <v>553.29119999999989</v>
      </c>
      <c r="O229" s="8">
        <f t="shared" si="66"/>
        <v>2897.5519000000004</v>
      </c>
      <c r="P229" s="8"/>
      <c r="Q229" s="2">
        <f t="shared" si="67"/>
        <v>-6583.0373000000018</v>
      </c>
      <c r="R229" s="2" t="str">
        <f t="shared" si="65"/>
        <v xml:space="preserve">№206 </v>
      </c>
    </row>
    <row r="230" spans="1:18">
      <c r="A230" s="22" t="s">
        <v>233</v>
      </c>
      <c r="B230" s="23">
        <v>4550.13</v>
      </c>
      <c r="C230" s="23">
        <v>2683.26</v>
      </c>
      <c r="D230" s="23">
        <v>7233.4000000000005</v>
      </c>
      <c r="E230" s="23">
        <v>4784.29</v>
      </c>
      <c r="F230" s="23">
        <v>2831.11</v>
      </c>
      <c r="G230" s="23">
        <v>7615.4000000000005</v>
      </c>
      <c r="H230" s="23">
        <f t="shared" si="68"/>
        <v>234.15999999999985</v>
      </c>
      <c r="I230" s="23">
        <f t="shared" si="68"/>
        <v>147.84999999999991</v>
      </c>
      <c r="J230" s="23">
        <f t="shared" si="64"/>
        <v>382.00999999999976</v>
      </c>
      <c r="K230" s="23">
        <f>[1]Оплата!BF228</f>
        <v>-1536.5126000000009</v>
      </c>
      <c r="L230" s="23">
        <f>[1]Оплата!AD228</f>
        <v>0</v>
      </c>
      <c r="M230" s="23">
        <f t="shared" si="69"/>
        <v>1543.114399999999</v>
      </c>
      <c r="N230" s="24">
        <f t="shared" si="70"/>
        <v>372.58199999999977</v>
      </c>
      <c r="O230" s="22">
        <f t="shared" si="66"/>
        <v>1915.6963999999989</v>
      </c>
      <c r="P230" s="22"/>
      <c r="Q230" s="24">
        <f t="shared" si="67"/>
        <v>-3452.2089999999998</v>
      </c>
      <c r="R230" s="24" t="str">
        <f t="shared" si="65"/>
        <v xml:space="preserve">№207 </v>
      </c>
    </row>
    <row r="231" spans="1:18">
      <c r="A231" s="8" t="s">
        <v>234</v>
      </c>
      <c r="B231" s="25">
        <v>8618.9500000000007</v>
      </c>
      <c r="C231" s="25">
        <v>3427.36</v>
      </c>
      <c r="D231" s="25">
        <v>12046.32</v>
      </c>
      <c r="E231" s="25">
        <v>8740.2100000000009</v>
      </c>
      <c r="F231" s="25">
        <v>3457.2200000000003</v>
      </c>
      <c r="G231" s="25">
        <v>12197.43</v>
      </c>
      <c r="H231" s="26">
        <f t="shared" si="68"/>
        <v>121.26000000000022</v>
      </c>
      <c r="I231" s="26">
        <f t="shared" si="68"/>
        <v>29.860000000000127</v>
      </c>
      <c r="J231" s="26">
        <f t="shared" si="64"/>
        <v>151.12000000000035</v>
      </c>
      <c r="K231" s="25">
        <f>[1]Оплата!BF229</f>
        <v>-3535.4784000000045</v>
      </c>
      <c r="L231" s="25">
        <f>[1]Оплата!AD229</f>
        <v>0</v>
      </c>
      <c r="M231" s="26">
        <f t="shared" si="69"/>
        <v>799.10340000000144</v>
      </c>
      <c r="N231" s="2">
        <f t="shared" si="70"/>
        <v>75.247200000000319</v>
      </c>
      <c r="O231" s="8">
        <f t="shared" si="66"/>
        <v>874.3506000000018</v>
      </c>
      <c r="P231" s="8"/>
      <c r="Q231" s="2">
        <f t="shared" si="67"/>
        <v>-4409.8290000000061</v>
      </c>
      <c r="R231" s="2" t="str">
        <f t="shared" si="65"/>
        <v xml:space="preserve">№208 </v>
      </c>
    </row>
    <row r="232" spans="1:18">
      <c r="A232" s="22" t="s">
        <v>235</v>
      </c>
      <c r="B232" s="23">
        <v>950.51</v>
      </c>
      <c r="C232" s="23">
        <v>461.90000000000003</v>
      </c>
      <c r="D232" s="23">
        <v>1412.44</v>
      </c>
      <c r="E232" s="23">
        <v>1025.57</v>
      </c>
      <c r="F232" s="23">
        <v>503.83</v>
      </c>
      <c r="G232" s="23">
        <v>1529.41</v>
      </c>
      <c r="H232" s="23">
        <f t="shared" si="68"/>
        <v>75.059999999999945</v>
      </c>
      <c r="I232" s="23">
        <f t="shared" si="68"/>
        <v>41.92999999999995</v>
      </c>
      <c r="J232" s="23">
        <f t="shared" si="64"/>
        <v>116.9899999999999</v>
      </c>
      <c r="K232" s="23">
        <f>[1]Оплата!BF230</f>
        <v>8107.9926999999989</v>
      </c>
      <c r="L232" s="23">
        <f>[1]Оплата!AD230</f>
        <v>0</v>
      </c>
      <c r="M232" s="23">
        <f t="shared" si="69"/>
        <v>494.64539999999965</v>
      </c>
      <c r="N232" s="24">
        <f t="shared" si="70"/>
        <v>105.66359999999987</v>
      </c>
      <c r="O232" s="22">
        <f t="shared" si="66"/>
        <v>600.30899999999951</v>
      </c>
      <c r="P232" s="22"/>
      <c r="Q232" s="24">
        <f t="shared" si="67"/>
        <v>7507.6836999999996</v>
      </c>
      <c r="R232" s="24" t="str">
        <f t="shared" si="65"/>
        <v xml:space="preserve">№209 </v>
      </c>
    </row>
    <row r="233" spans="1:18">
      <c r="A233" s="8" t="s">
        <v>236</v>
      </c>
      <c r="B233" s="26">
        <v>12674.74</v>
      </c>
      <c r="C233" s="26">
        <v>4370.4800000000005</v>
      </c>
      <c r="D233" s="26">
        <v>17045.310000000001</v>
      </c>
      <c r="E233" s="26">
        <v>12862.15</v>
      </c>
      <c r="F233" s="26">
        <v>4423</v>
      </c>
      <c r="G233" s="26">
        <v>17285.240000000002</v>
      </c>
      <c r="H233" s="26">
        <f t="shared" si="68"/>
        <v>187.40999999999985</v>
      </c>
      <c r="I233" s="26">
        <f t="shared" si="68"/>
        <v>52.519999999999527</v>
      </c>
      <c r="J233" s="26">
        <f t="shared" si="64"/>
        <v>239.92999999999938</v>
      </c>
      <c r="K233" s="26">
        <f>[1]Оплата!BF231</f>
        <v>-6682.7173999999986</v>
      </c>
      <c r="L233" s="26">
        <f>[1]Оплата!AD231</f>
        <v>7000</v>
      </c>
      <c r="M233" s="26">
        <f t="shared" si="69"/>
        <v>1235.031899999999</v>
      </c>
      <c r="N233" s="2">
        <f t="shared" si="70"/>
        <v>132.35039999999881</v>
      </c>
      <c r="O233" s="8">
        <f t="shared" si="66"/>
        <v>1367.3822999999979</v>
      </c>
      <c r="P233" s="8"/>
      <c r="Q233" s="2">
        <f t="shared" si="67"/>
        <v>-1050.099699999997</v>
      </c>
      <c r="R233" s="2" t="str">
        <f t="shared" si="65"/>
        <v xml:space="preserve">№210 </v>
      </c>
    </row>
    <row r="234" spans="1:18">
      <c r="A234" s="22" t="s">
        <v>237</v>
      </c>
      <c r="B234" s="23">
        <v>9004.380000000001</v>
      </c>
      <c r="C234" s="23">
        <v>4263.62</v>
      </c>
      <c r="D234" s="23">
        <v>13268.01</v>
      </c>
      <c r="E234" s="23">
        <v>9295.64</v>
      </c>
      <c r="F234" s="23">
        <v>4364.0600000000004</v>
      </c>
      <c r="G234" s="23">
        <v>13659.710000000001</v>
      </c>
      <c r="H234" s="23">
        <f t="shared" si="68"/>
        <v>291.2599999999984</v>
      </c>
      <c r="I234" s="23">
        <f t="shared" si="68"/>
        <v>100.44000000000051</v>
      </c>
      <c r="J234" s="23">
        <f t="shared" si="64"/>
        <v>391.69999999999891</v>
      </c>
      <c r="K234" s="23">
        <f>[1]Оплата!BF232</f>
        <v>-1574.0749000000051</v>
      </c>
      <c r="L234" s="23">
        <f>[1]Оплата!AD232</f>
        <v>3000</v>
      </c>
      <c r="M234" s="23">
        <f t="shared" si="69"/>
        <v>1919.4033999999895</v>
      </c>
      <c r="N234" s="24">
        <f t="shared" si="70"/>
        <v>253.10880000000128</v>
      </c>
      <c r="O234" s="22">
        <f t="shared" si="66"/>
        <v>2172.5121999999906</v>
      </c>
      <c r="P234" s="22"/>
      <c r="Q234" s="24">
        <f t="shared" si="67"/>
        <v>-746.58709999999564</v>
      </c>
      <c r="R234" s="24" t="str">
        <f t="shared" si="65"/>
        <v xml:space="preserve">№210а </v>
      </c>
    </row>
    <row r="235" spans="1:18">
      <c r="A235" s="8" t="s">
        <v>238</v>
      </c>
      <c r="B235" s="25">
        <v>5658.17</v>
      </c>
      <c r="C235" s="25">
        <v>3000.33</v>
      </c>
      <c r="D235" s="25">
        <v>8658.5</v>
      </c>
      <c r="E235" s="25">
        <v>5735.59</v>
      </c>
      <c r="F235" s="25">
        <v>3020.52</v>
      </c>
      <c r="G235" s="25">
        <v>8756.11</v>
      </c>
      <c r="H235" s="26">
        <f t="shared" si="68"/>
        <v>77.420000000000073</v>
      </c>
      <c r="I235" s="26">
        <f t="shared" si="68"/>
        <v>20.190000000000055</v>
      </c>
      <c r="J235" s="26">
        <f t="shared" ref="J235" si="71">SUM(H235:I235)</f>
        <v>97.610000000000127</v>
      </c>
      <c r="K235" s="25">
        <f>[1]Оплата!BF233</f>
        <v>-530.40689999999995</v>
      </c>
      <c r="L235" s="25">
        <f>[1]Оплата!AD233</f>
        <v>550</v>
      </c>
      <c r="M235" s="26">
        <f t="shared" si="69"/>
        <v>510.19780000000048</v>
      </c>
      <c r="N235" s="2">
        <f t="shared" si="70"/>
        <v>50.87880000000014</v>
      </c>
      <c r="O235" s="8">
        <f t="shared" si="66"/>
        <v>561.07660000000067</v>
      </c>
      <c r="P235" s="8"/>
      <c r="Q235" s="2">
        <f t="shared" si="67"/>
        <v>-541.48350000000073</v>
      </c>
      <c r="R235" s="2" t="str">
        <f t="shared" si="65"/>
        <v xml:space="preserve">№211 </v>
      </c>
    </row>
    <row r="236" spans="1:18">
      <c r="A236" s="22" t="s">
        <v>239</v>
      </c>
      <c r="B236" s="23"/>
      <c r="C236" s="23"/>
      <c r="D236" s="23"/>
      <c r="E236" s="23"/>
      <c r="F236" s="23"/>
      <c r="G236" s="23"/>
      <c r="H236" s="54"/>
      <c r="I236" s="54"/>
      <c r="J236" s="54"/>
      <c r="K236" s="23">
        <f>[1]Оплата!BF234</f>
        <v>3697.3656999999998</v>
      </c>
      <c r="L236" s="23">
        <f>[1]Оплата!AD234</f>
        <v>0</v>
      </c>
      <c r="M236" s="23">
        <f t="shared" si="69"/>
        <v>0</v>
      </c>
      <c r="N236" s="24">
        <f t="shared" si="70"/>
        <v>0</v>
      </c>
      <c r="O236" s="22">
        <f t="shared" si="66"/>
        <v>0</v>
      </c>
      <c r="P236" s="22"/>
      <c r="Q236" s="24">
        <f t="shared" si="67"/>
        <v>3697.3656999999998</v>
      </c>
      <c r="R236" s="24" t="str">
        <f t="shared" si="65"/>
        <v xml:space="preserve">№212 </v>
      </c>
    </row>
    <row r="237" spans="1:18">
      <c r="A237" s="8" t="s">
        <v>240</v>
      </c>
      <c r="B237" s="26">
        <v>15646.73</v>
      </c>
      <c r="C237" s="26">
        <v>29605.260000000002</v>
      </c>
      <c r="D237" s="26">
        <v>45263.24</v>
      </c>
      <c r="E237" s="26">
        <v>15646.73</v>
      </c>
      <c r="F237" s="26">
        <v>29605.260000000002</v>
      </c>
      <c r="G237" s="26">
        <v>45263.24</v>
      </c>
      <c r="H237" s="26">
        <f t="shared" ref="H237" si="72">E237-B237</f>
        <v>0</v>
      </c>
      <c r="I237" s="26">
        <f t="shared" ref="I237" si="73">F237-C237</f>
        <v>0</v>
      </c>
      <c r="J237" s="26">
        <f t="shared" ref="J237" si="74">SUM(H237:I237)</f>
        <v>0</v>
      </c>
      <c r="K237" s="26">
        <f>[1]Оплата!BF235</f>
        <v>6002.7340999999979</v>
      </c>
      <c r="L237" s="26">
        <f>[1]Оплата!AD235</f>
        <v>0</v>
      </c>
      <c r="M237" s="26">
        <f t="shared" si="69"/>
        <v>0</v>
      </c>
      <c r="N237" s="2">
        <f t="shared" si="70"/>
        <v>0</v>
      </c>
      <c r="O237" s="8">
        <f t="shared" si="66"/>
        <v>0</v>
      </c>
      <c r="P237" s="8"/>
      <c r="Q237" s="2">
        <f t="shared" ref="Q237:Q268" si="75">K237-O237+L237+P237</f>
        <v>6002.7340999999979</v>
      </c>
      <c r="R237" s="2" t="str">
        <f t="shared" si="65"/>
        <v xml:space="preserve">№213 </v>
      </c>
    </row>
    <row r="238" spans="1:18">
      <c r="A238" s="22" t="s">
        <v>241</v>
      </c>
      <c r="B238" s="23">
        <v>16917.170000000002</v>
      </c>
      <c r="C238" s="23">
        <v>8335.56</v>
      </c>
      <c r="D238" s="23">
        <v>25252.74</v>
      </c>
      <c r="E238" s="23">
        <v>17072.3</v>
      </c>
      <c r="F238" s="23">
        <v>8361.5</v>
      </c>
      <c r="G238" s="23">
        <v>25433.8</v>
      </c>
      <c r="H238" s="23">
        <f t="shared" si="68"/>
        <v>155.12999999999738</v>
      </c>
      <c r="I238" s="23">
        <f t="shared" si="68"/>
        <v>25.940000000000509</v>
      </c>
      <c r="J238" s="23">
        <f t="shared" si="64"/>
        <v>181.06999999999789</v>
      </c>
      <c r="K238" s="23">
        <f>[1]Оплата!BF236</f>
        <v>-388.12190000000783</v>
      </c>
      <c r="L238" s="23">
        <f>[1]Оплата!AD236</f>
        <v>0</v>
      </c>
      <c r="M238" s="23">
        <f t="shared" si="69"/>
        <v>1022.3066999999827</v>
      </c>
      <c r="N238" s="24">
        <f t="shared" si="70"/>
        <v>65.368800000001286</v>
      </c>
      <c r="O238" s="22">
        <f t="shared" si="66"/>
        <v>1087.6754999999839</v>
      </c>
      <c r="P238" s="22"/>
      <c r="Q238" s="24">
        <f t="shared" si="75"/>
        <v>-1475.7973999999917</v>
      </c>
      <c r="R238" s="24" t="str">
        <f t="shared" si="65"/>
        <v xml:space="preserve">№214 </v>
      </c>
    </row>
    <row r="239" spans="1:18">
      <c r="A239" s="8" t="s">
        <v>242</v>
      </c>
      <c r="B239" s="25">
        <v>11981.56</v>
      </c>
      <c r="C239" s="25">
        <v>5685.26</v>
      </c>
      <c r="D239" s="25">
        <v>17666.89</v>
      </c>
      <c r="E239" s="25">
        <v>12377.210000000001</v>
      </c>
      <c r="F239" s="25">
        <v>5977.86</v>
      </c>
      <c r="G239" s="25">
        <v>18355.150000000001</v>
      </c>
      <c r="H239" s="26">
        <f t="shared" si="68"/>
        <v>395.65000000000146</v>
      </c>
      <c r="I239" s="26">
        <f t="shared" si="68"/>
        <v>292.59999999999945</v>
      </c>
      <c r="J239" s="26">
        <f t="shared" si="64"/>
        <v>688.25000000000091</v>
      </c>
      <c r="K239" s="25">
        <f>[1]Оплата!BF237</f>
        <v>-1186.4736999999895</v>
      </c>
      <c r="L239" s="25">
        <f>[1]Оплата!AD237</f>
        <v>5000</v>
      </c>
      <c r="M239" s="26">
        <f t="shared" si="69"/>
        <v>2607.3335000000097</v>
      </c>
      <c r="N239" s="2">
        <f t="shared" si="70"/>
        <v>737.35199999999861</v>
      </c>
      <c r="O239" s="8">
        <f t="shared" si="66"/>
        <v>3344.6855000000082</v>
      </c>
      <c r="P239" s="8"/>
      <c r="Q239" s="2">
        <f t="shared" si="75"/>
        <v>468.84080000000176</v>
      </c>
      <c r="R239" s="2" t="str">
        <f t="shared" si="65"/>
        <v xml:space="preserve">№215 </v>
      </c>
    </row>
    <row r="240" spans="1:18">
      <c r="A240" s="22" t="s">
        <v>243</v>
      </c>
      <c r="B240" s="23"/>
      <c r="C240" s="23"/>
      <c r="D240" s="23"/>
      <c r="E240" s="23"/>
      <c r="F240" s="23"/>
      <c r="G240" s="23"/>
      <c r="H240" s="54"/>
      <c r="I240" s="54"/>
      <c r="J240" s="54"/>
      <c r="K240" s="23">
        <f>[1]Оплата!BF238</f>
        <v>2699.101900000001</v>
      </c>
      <c r="L240" s="23">
        <f>[1]Оплата!AD238</f>
        <v>0</v>
      </c>
      <c r="M240" s="23">
        <f t="shared" si="69"/>
        <v>0</v>
      </c>
      <c r="N240" s="24">
        <f t="shared" si="70"/>
        <v>0</v>
      </c>
      <c r="O240" s="22">
        <f t="shared" si="66"/>
        <v>0</v>
      </c>
      <c r="P240" s="22"/>
      <c r="Q240" s="24">
        <f t="shared" si="75"/>
        <v>2699.101900000001</v>
      </c>
      <c r="R240" s="24" t="str">
        <f t="shared" si="65"/>
        <v>№216</v>
      </c>
    </row>
    <row r="241" spans="1:18">
      <c r="A241" s="8" t="s">
        <v>244</v>
      </c>
      <c r="B241" s="26">
        <v>17905.27</v>
      </c>
      <c r="C241" s="26">
        <v>8632.5</v>
      </c>
      <c r="D241" s="26">
        <v>26537.78</v>
      </c>
      <c r="E241" s="26">
        <v>18076.97</v>
      </c>
      <c r="F241" s="26">
        <v>8705.49</v>
      </c>
      <c r="G241" s="26">
        <v>26782.46</v>
      </c>
      <c r="H241" s="26">
        <f t="shared" si="68"/>
        <v>171.70000000000073</v>
      </c>
      <c r="I241" s="26">
        <f t="shared" si="68"/>
        <v>72.989999999999782</v>
      </c>
      <c r="J241" s="26">
        <f t="shared" si="64"/>
        <v>244.69000000000051</v>
      </c>
      <c r="K241" s="26">
        <f>[1]Оплата!BF239</f>
        <v>-1113.2187999999985</v>
      </c>
      <c r="L241" s="26">
        <f>[1]Оплата!AD239</f>
        <v>1113.22</v>
      </c>
      <c r="M241" s="26">
        <f t="shared" si="69"/>
        <v>1131.5030000000047</v>
      </c>
      <c r="N241" s="2">
        <f t="shared" si="70"/>
        <v>183.93479999999946</v>
      </c>
      <c r="O241" s="8">
        <f t="shared" si="66"/>
        <v>1315.4378000000042</v>
      </c>
      <c r="P241" s="8"/>
      <c r="Q241" s="2">
        <f t="shared" si="75"/>
        <v>-1315.436600000003</v>
      </c>
      <c r="R241" s="2" t="str">
        <f t="shared" si="65"/>
        <v xml:space="preserve">№217 </v>
      </c>
    </row>
    <row r="242" spans="1:18">
      <c r="A242" s="22" t="s">
        <v>245</v>
      </c>
      <c r="B242" s="23">
        <v>485.40000000000003</v>
      </c>
      <c r="C242" s="23">
        <v>1791.6000000000001</v>
      </c>
      <c r="D242" s="23">
        <v>2277.02</v>
      </c>
      <c r="E242" s="23">
        <v>506.69</v>
      </c>
      <c r="F242" s="23">
        <v>1800.64</v>
      </c>
      <c r="G242" s="23">
        <v>2307.35</v>
      </c>
      <c r="H242" s="23">
        <f t="shared" si="68"/>
        <v>21.289999999999964</v>
      </c>
      <c r="I242" s="23">
        <f t="shared" si="68"/>
        <v>9.0399999999999636</v>
      </c>
      <c r="J242" s="23">
        <f t="shared" si="64"/>
        <v>30.329999999999927</v>
      </c>
      <c r="K242" s="23">
        <f>[1]Оплата!BF240</f>
        <v>1453.1619999999994</v>
      </c>
      <c r="L242" s="23">
        <f>[1]Оплата!AD240</f>
        <v>0</v>
      </c>
      <c r="M242" s="23">
        <f t="shared" si="69"/>
        <v>140.30109999999976</v>
      </c>
      <c r="N242" s="24">
        <f t="shared" si="70"/>
        <v>22.780799999999907</v>
      </c>
      <c r="O242" s="22">
        <f t="shared" si="66"/>
        <v>163.08189999999968</v>
      </c>
      <c r="P242" s="22"/>
      <c r="Q242" s="24">
        <f t="shared" si="75"/>
        <v>1290.0800999999997</v>
      </c>
      <c r="R242" s="24" t="str">
        <f t="shared" si="65"/>
        <v xml:space="preserve">№218 </v>
      </c>
    </row>
    <row r="243" spans="1:18">
      <c r="A243" s="8" t="s">
        <v>246</v>
      </c>
      <c r="B243" s="26">
        <v>3758.05</v>
      </c>
      <c r="C243" s="26">
        <v>3096.29</v>
      </c>
      <c r="D243" s="26">
        <v>6854.35</v>
      </c>
      <c r="E243" s="26">
        <v>3823.59</v>
      </c>
      <c r="F243" s="26">
        <v>3110.2200000000003</v>
      </c>
      <c r="G243" s="26">
        <v>6933.81</v>
      </c>
      <c r="H243" s="26">
        <f t="shared" si="68"/>
        <v>65.539999999999964</v>
      </c>
      <c r="I243" s="26">
        <f t="shared" si="68"/>
        <v>13.930000000000291</v>
      </c>
      <c r="J243" s="26">
        <f t="shared" si="64"/>
        <v>79.470000000000255</v>
      </c>
      <c r="K243" s="26">
        <f>[1]Оплата!BF241</f>
        <v>-2109.368257000001</v>
      </c>
      <c r="L243" s="26">
        <f>[1]Оплата!AD241</f>
        <v>2200</v>
      </c>
      <c r="M243" s="26">
        <f t="shared" si="69"/>
        <v>431.90859999999975</v>
      </c>
      <c r="N243" s="2">
        <f t="shared" si="70"/>
        <v>35.103600000000732</v>
      </c>
      <c r="O243" s="8">
        <f t="shared" si="66"/>
        <v>467.01220000000046</v>
      </c>
      <c r="P243" s="8"/>
      <c r="Q243" s="2">
        <f t="shared" si="75"/>
        <v>-376.38045700000157</v>
      </c>
      <c r="R243" s="2" t="str">
        <f t="shared" si="65"/>
        <v xml:space="preserve">№219 </v>
      </c>
    </row>
    <row r="244" spans="1:18">
      <c r="A244" s="22" t="s">
        <v>247</v>
      </c>
      <c r="B244" s="23">
        <v>1568.5</v>
      </c>
      <c r="C244" s="23">
        <v>165.23</v>
      </c>
      <c r="D244" s="23">
        <v>1733.74</v>
      </c>
      <c r="E244" s="23">
        <v>1679.07</v>
      </c>
      <c r="F244" s="23">
        <v>177.81</v>
      </c>
      <c r="G244" s="23">
        <v>1856.88</v>
      </c>
      <c r="H244" s="23">
        <f t="shared" si="68"/>
        <v>110.56999999999994</v>
      </c>
      <c r="I244" s="23">
        <f t="shared" si="68"/>
        <v>12.580000000000013</v>
      </c>
      <c r="J244" s="23">
        <f t="shared" si="64"/>
        <v>123.14999999999995</v>
      </c>
      <c r="K244" s="23">
        <f>[1]Оплата!BF242</f>
        <v>1150.5122999999994</v>
      </c>
      <c r="L244" s="23">
        <f>[1]Оплата!AD242</f>
        <v>0</v>
      </c>
      <c r="M244" s="23">
        <f t="shared" si="69"/>
        <v>728.65629999999953</v>
      </c>
      <c r="N244" s="24">
        <f t="shared" si="70"/>
        <v>31.701600000000031</v>
      </c>
      <c r="O244" s="22">
        <f t="shared" si="66"/>
        <v>760.35789999999952</v>
      </c>
      <c r="P244" s="22"/>
      <c r="Q244" s="24">
        <f t="shared" si="75"/>
        <v>390.1543999999999</v>
      </c>
      <c r="R244" s="24" t="str">
        <f t="shared" si="65"/>
        <v xml:space="preserve">№220 </v>
      </c>
    </row>
    <row r="245" spans="1:18">
      <c r="A245" s="8" t="s">
        <v>248</v>
      </c>
      <c r="B245" s="26">
        <v>3133.37</v>
      </c>
      <c r="C245" s="26">
        <v>1727.57</v>
      </c>
      <c r="D245" s="26">
        <v>4860.97</v>
      </c>
      <c r="E245" s="26">
        <v>3261.65</v>
      </c>
      <c r="F245" s="26">
        <v>1785.1000000000001</v>
      </c>
      <c r="G245" s="26">
        <v>5046.79</v>
      </c>
      <c r="H245" s="26">
        <f t="shared" si="68"/>
        <v>128.2800000000002</v>
      </c>
      <c r="I245" s="26">
        <f t="shared" si="68"/>
        <v>57.5300000000002</v>
      </c>
      <c r="J245" s="26">
        <f t="shared" si="64"/>
        <v>185.8100000000004</v>
      </c>
      <c r="K245" s="26">
        <f>[1]Оплата!BF243</f>
        <v>-1497.2958999999969</v>
      </c>
      <c r="L245" s="26">
        <f>[1]Оплата!AD243</f>
        <v>5000</v>
      </c>
      <c r="M245" s="26">
        <f t="shared" si="69"/>
        <v>845.36520000000132</v>
      </c>
      <c r="N245" s="2">
        <f t="shared" si="70"/>
        <v>144.9756000000005</v>
      </c>
      <c r="O245" s="8">
        <f t="shared" si="66"/>
        <v>990.34080000000176</v>
      </c>
      <c r="P245" s="8"/>
      <c r="Q245" s="2">
        <f t="shared" si="75"/>
        <v>2512.3633000000013</v>
      </c>
      <c r="R245" s="2" t="str">
        <f t="shared" si="65"/>
        <v xml:space="preserve">№221 </v>
      </c>
    </row>
    <row r="246" spans="1:18">
      <c r="A246" s="22" t="s">
        <v>249</v>
      </c>
      <c r="B246" s="23">
        <v>5849.2</v>
      </c>
      <c r="C246" s="23">
        <v>2104.54</v>
      </c>
      <c r="D246" s="23">
        <v>7954.09</v>
      </c>
      <c r="E246" s="23">
        <v>5874.49</v>
      </c>
      <c r="F246" s="23">
        <v>2115.48</v>
      </c>
      <c r="G246" s="23">
        <v>7990.3200000000006</v>
      </c>
      <c r="H246" s="23">
        <f t="shared" si="68"/>
        <v>25.289999999999964</v>
      </c>
      <c r="I246" s="23">
        <f t="shared" si="68"/>
        <v>10.940000000000055</v>
      </c>
      <c r="J246" s="23">
        <f t="shared" si="64"/>
        <v>36.230000000000018</v>
      </c>
      <c r="K246" s="23">
        <f>[1]Оплата!BF244</f>
        <v>-13206.149699999996</v>
      </c>
      <c r="L246" s="23">
        <f>[1]Оплата!AD244</f>
        <v>0</v>
      </c>
      <c r="M246" s="23">
        <f t="shared" si="69"/>
        <v>166.66109999999975</v>
      </c>
      <c r="N246" s="24">
        <f t="shared" si="70"/>
        <v>27.568800000000138</v>
      </c>
      <c r="O246" s="22">
        <f t="shared" si="66"/>
        <v>194.22989999999987</v>
      </c>
      <c r="P246" s="22"/>
      <c r="Q246" s="24">
        <f t="shared" si="75"/>
        <v>-13400.379599999997</v>
      </c>
      <c r="R246" s="24" t="str">
        <f t="shared" si="65"/>
        <v xml:space="preserve">№222 </v>
      </c>
    </row>
    <row r="247" spans="1:18">
      <c r="A247" s="8" t="s">
        <v>250</v>
      </c>
      <c r="B247" s="25">
        <v>6192.21</v>
      </c>
      <c r="C247" s="25">
        <v>3346.91</v>
      </c>
      <c r="D247" s="25">
        <v>9539.130000000001</v>
      </c>
      <c r="E247" s="25">
        <v>6478.18</v>
      </c>
      <c r="F247" s="25">
        <v>3536.27</v>
      </c>
      <c r="G247" s="25">
        <v>10014.450000000001</v>
      </c>
      <c r="H247" s="26">
        <f t="shared" si="68"/>
        <v>285.97000000000025</v>
      </c>
      <c r="I247" s="26">
        <f t="shared" si="68"/>
        <v>189.36000000000013</v>
      </c>
      <c r="J247" s="26">
        <f t="shared" si="64"/>
        <v>475.33000000000038</v>
      </c>
      <c r="K247" s="25">
        <f>[1]Оплата!BF245</f>
        <v>2724.6240000000007</v>
      </c>
      <c r="L247" s="25">
        <f>[1]Оплата!AD245</f>
        <v>0</v>
      </c>
      <c r="M247" s="26">
        <f t="shared" si="69"/>
        <v>1884.5423000000017</v>
      </c>
      <c r="N247" s="2">
        <f t="shared" si="70"/>
        <v>477.1872000000003</v>
      </c>
      <c r="O247" s="8">
        <f t="shared" si="66"/>
        <v>2361.7295000000022</v>
      </c>
      <c r="P247" s="8"/>
      <c r="Q247" s="2">
        <f t="shared" si="75"/>
        <v>362.89449999999852</v>
      </c>
      <c r="R247" s="2" t="str">
        <f t="shared" si="65"/>
        <v xml:space="preserve">№223 </v>
      </c>
    </row>
    <row r="248" spans="1:18">
      <c r="A248" s="22" t="s">
        <v>251</v>
      </c>
      <c r="B248" s="23">
        <v>3898.9</v>
      </c>
      <c r="C248" s="23">
        <v>1739.63</v>
      </c>
      <c r="D248" s="23">
        <v>5638.74</v>
      </c>
      <c r="E248" s="23">
        <v>4125.68</v>
      </c>
      <c r="F248" s="23">
        <v>1813.98</v>
      </c>
      <c r="G248" s="23">
        <v>5939.87</v>
      </c>
      <c r="H248" s="23">
        <f t="shared" si="68"/>
        <v>226.7800000000002</v>
      </c>
      <c r="I248" s="23">
        <f t="shared" si="68"/>
        <v>74.349999999999909</v>
      </c>
      <c r="J248" s="23">
        <f t="shared" si="64"/>
        <v>301.13000000000011</v>
      </c>
      <c r="K248" s="23">
        <f>[1]Оплата!BF246</f>
        <v>3306.4287999999979</v>
      </c>
      <c r="L248" s="23">
        <f>[1]Оплата!AD246</f>
        <v>0</v>
      </c>
      <c r="M248" s="23">
        <f t="shared" si="69"/>
        <v>1494.4802000000013</v>
      </c>
      <c r="N248" s="24">
        <f t="shared" si="70"/>
        <v>187.36199999999977</v>
      </c>
      <c r="O248" s="22">
        <f t="shared" si="66"/>
        <v>1681.8422000000012</v>
      </c>
      <c r="P248" s="22"/>
      <c r="Q248" s="24">
        <f t="shared" si="75"/>
        <v>1624.5865999999967</v>
      </c>
      <c r="R248" s="24" t="str">
        <f t="shared" si="65"/>
        <v xml:space="preserve">№224 </v>
      </c>
    </row>
    <row r="249" spans="1:18">
      <c r="A249" s="8" t="s">
        <v>252</v>
      </c>
      <c r="B249" s="26">
        <v>2.36</v>
      </c>
      <c r="C249" s="26">
        <v>0.39</v>
      </c>
      <c r="D249" s="26">
        <v>2.75</v>
      </c>
      <c r="E249" s="26">
        <v>2.36</v>
      </c>
      <c r="F249" s="26">
        <v>0.39</v>
      </c>
      <c r="G249" s="26">
        <v>2.75</v>
      </c>
      <c r="H249" s="26">
        <f t="shared" si="68"/>
        <v>0</v>
      </c>
      <c r="I249" s="26">
        <f t="shared" si="68"/>
        <v>0</v>
      </c>
      <c r="J249" s="26">
        <f t="shared" si="64"/>
        <v>0</v>
      </c>
      <c r="K249" s="26">
        <f>[1]Оплата!BF247</f>
        <v>187.81750000000011</v>
      </c>
      <c r="L249" s="26">
        <f>[1]Оплата!AD247</f>
        <v>0</v>
      </c>
      <c r="M249" s="26">
        <f t="shared" si="69"/>
        <v>0</v>
      </c>
      <c r="N249" s="2">
        <f t="shared" si="70"/>
        <v>0</v>
      </c>
      <c r="O249" s="8">
        <f t="shared" si="66"/>
        <v>0</v>
      </c>
      <c r="P249" s="8"/>
      <c r="Q249" s="2">
        <f t="shared" si="75"/>
        <v>187.81750000000011</v>
      </c>
      <c r="R249" s="2" t="str">
        <f t="shared" si="65"/>
        <v xml:space="preserve">№225 </v>
      </c>
    </row>
    <row r="250" spans="1:18">
      <c r="A250" s="22" t="s">
        <v>253</v>
      </c>
      <c r="B250" s="23">
        <v>6750.95</v>
      </c>
      <c r="C250" s="23">
        <v>4874.18</v>
      </c>
      <c r="D250" s="23">
        <v>11625.130000000001</v>
      </c>
      <c r="E250" s="23">
        <v>6824.37</v>
      </c>
      <c r="F250" s="23">
        <v>4895.3100000000004</v>
      </c>
      <c r="G250" s="23">
        <v>11719.68</v>
      </c>
      <c r="H250" s="23">
        <f t="shared" si="68"/>
        <v>73.420000000000073</v>
      </c>
      <c r="I250" s="23">
        <f t="shared" si="68"/>
        <v>21.130000000000109</v>
      </c>
      <c r="J250" s="23">
        <f t="shared" si="64"/>
        <v>94.550000000000182</v>
      </c>
      <c r="K250" s="23">
        <f>[1]Оплата!BF248</f>
        <v>-1061.9101999999966</v>
      </c>
      <c r="L250" s="23">
        <f>[1]Оплата!AD248</f>
        <v>0</v>
      </c>
      <c r="M250" s="23">
        <f t="shared" si="69"/>
        <v>483.83780000000047</v>
      </c>
      <c r="N250" s="24">
        <f t="shared" si="70"/>
        <v>53.247600000000276</v>
      </c>
      <c r="O250" s="22">
        <f t="shared" si="66"/>
        <v>537.08540000000073</v>
      </c>
      <c r="P250" s="22"/>
      <c r="Q250" s="24">
        <f t="shared" si="75"/>
        <v>-1598.9955999999975</v>
      </c>
      <c r="R250" s="24" t="str">
        <f t="shared" si="65"/>
        <v xml:space="preserve">№226 </v>
      </c>
    </row>
    <row r="251" spans="1:18">
      <c r="A251" s="8" t="s">
        <v>254</v>
      </c>
      <c r="B251" s="26"/>
      <c r="C251" s="26"/>
      <c r="D251" s="26"/>
      <c r="E251" s="26"/>
      <c r="F251" s="26"/>
      <c r="G251" s="26"/>
      <c r="H251" s="26">
        <f t="shared" ref="H251" si="76">E251-B251</f>
        <v>0</v>
      </c>
      <c r="I251" s="26">
        <f t="shared" ref="I251" si="77">F251-C251</f>
        <v>0</v>
      </c>
      <c r="J251" s="26">
        <f t="shared" ref="J251" si="78">SUM(H251:I251)</f>
        <v>0</v>
      </c>
      <c r="K251" s="26">
        <f>[1]Оплата!BF249</f>
        <v>-687.06240000000025</v>
      </c>
      <c r="L251" s="26">
        <f>[1]Оплата!AD249</f>
        <v>0</v>
      </c>
      <c r="M251" s="26">
        <f t="shared" ref="M251:M275" si="79">H251*M$6</f>
        <v>0</v>
      </c>
      <c r="N251" s="2">
        <f t="shared" ref="N251:N275" si="80">I251*N$6</f>
        <v>0</v>
      </c>
      <c r="O251" s="8">
        <f t="shared" si="66"/>
        <v>0</v>
      </c>
      <c r="P251" s="8"/>
      <c r="Q251" s="2">
        <f t="shared" si="75"/>
        <v>-687.06240000000025</v>
      </c>
      <c r="R251" s="2" t="str">
        <f t="shared" si="65"/>
        <v xml:space="preserve">№227 </v>
      </c>
    </row>
    <row r="252" spans="1:18">
      <c r="A252" s="22" t="s">
        <v>255</v>
      </c>
      <c r="B252" s="23">
        <v>12591.77</v>
      </c>
      <c r="C252" s="23">
        <v>12111.99</v>
      </c>
      <c r="D252" s="23">
        <v>24703.87</v>
      </c>
      <c r="E252" s="23">
        <v>12710.17</v>
      </c>
      <c r="F252" s="23">
        <v>12129.79</v>
      </c>
      <c r="G252" s="23">
        <v>24840.09</v>
      </c>
      <c r="H252" s="23">
        <f t="shared" ref="H252:I275" si="81">E252-B252</f>
        <v>118.39999999999964</v>
      </c>
      <c r="I252" s="23">
        <f t="shared" si="81"/>
        <v>17.800000000001091</v>
      </c>
      <c r="J252" s="23">
        <f t="shared" si="64"/>
        <v>136.20000000000073</v>
      </c>
      <c r="K252" s="23">
        <f>[1]Оплата!BF250</f>
        <v>4566.3369000000039</v>
      </c>
      <c r="L252" s="23">
        <f>[1]Оплата!AD250</f>
        <v>0</v>
      </c>
      <c r="M252" s="23">
        <f t="shared" si="79"/>
        <v>780.25599999999758</v>
      </c>
      <c r="N252" s="24">
        <f t="shared" si="80"/>
        <v>44.856000000002751</v>
      </c>
      <c r="O252" s="22">
        <f t="shared" si="66"/>
        <v>825.11200000000031</v>
      </c>
      <c r="P252" s="22"/>
      <c r="Q252" s="24">
        <f t="shared" si="75"/>
        <v>3741.2249000000038</v>
      </c>
      <c r="R252" s="24" t="str">
        <f t="shared" si="65"/>
        <v xml:space="preserve">№228 </v>
      </c>
    </row>
    <row r="253" spans="1:18">
      <c r="A253" s="8" t="s">
        <v>256</v>
      </c>
      <c r="B253" s="26">
        <v>158.56</v>
      </c>
      <c r="C253" s="26">
        <v>86.04</v>
      </c>
      <c r="D253" s="26">
        <v>244.6</v>
      </c>
      <c r="E253" s="26">
        <v>158.57</v>
      </c>
      <c r="F253" s="26">
        <v>86.08</v>
      </c>
      <c r="G253" s="26">
        <v>244.65</v>
      </c>
      <c r="H253" s="26">
        <f t="shared" si="81"/>
        <v>9.9999999999909051E-3</v>
      </c>
      <c r="I253" s="26">
        <f t="shared" si="81"/>
        <v>3.9999999999992042E-2</v>
      </c>
      <c r="J253" s="26">
        <f t="shared" si="64"/>
        <v>4.9999999999982947E-2</v>
      </c>
      <c r="K253" s="26">
        <f>[1]Оплата!BF251</f>
        <v>140.04350000000008</v>
      </c>
      <c r="L253" s="26">
        <f>[1]Оплата!AD251</f>
        <v>0</v>
      </c>
      <c r="M253" s="26">
        <f t="shared" si="79"/>
        <v>6.5899999999940062E-2</v>
      </c>
      <c r="N253" s="2">
        <f t="shared" si="80"/>
        <v>0.10079999999997995</v>
      </c>
      <c r="O253" s="8">
        <f t="shared" si="66"/>
        <v>0.16669999999992002</v>
      </c>
      <c r="P253" s="8"/>
      <c r="Q253" s="2">
        <f t="shared" si="75"/>
        <v>139.87680000000017</v>
      </c>
      <c r="R253" s="2" t="str">
        <f t="shared" si="65"/>
        <v xml:space="preserve">№229 </v>
      </c>
    </row>
    <row r="254" spans="1:18">
      <c r="A254" s="22" t="s">
        <v>257</v>
      </c>
      <c r="B254" s="23">
        <v>51.81</v>
      </c>
      <c r="C254" s="23">
        <v>0.85</v>
      </c>
      <c r="D254" s="23">
        <v>52.660000000000004</v>
      </c>
      <c r="E254" s="23">
        <v>52.38</v>
      </c>
      <c r="F254" s="23">
        <v>0.85</v>
      </c>
      <c r="G254" s="23">
        <v>53.24</v>
      </c>
      <c r="H254" s="23">
        <f t="shared" si="81"/>
        <v>0.57000000000000028</v>
      </c>
      <c r="I254" s="23">
        <f t="shared" si="81"/>
        <v>0</v>
      </c>
      <c r="J254" s="23">
        <f t="shared" si="64"/>
        <v>0.57000000000000028</v>
      </c>
      <c r="K254" s="23">
        <f>[1]Оплата!BF252</f>
        <v>-35.116100000000031</v>
      </c>
      <c r="L254" s="23">
        <f>[1]Оплата!AD252</f>
        <v>0</v>
      </c>
      <c r="M254" s="23">
        <f t="shared" si="79"/>
        <v>3.7563000000000017</v>
      </c>
      <c r="N254" s="24">
        <f t="shared" si="80"/>
        <v>0</v>
      </c>
      <c r="O254" s="22">
        <f t="shared" si="66"/>
        <v>3.7563000000000017</v>
      </c>
      <c r="P254" s="22"/>
      <c r="Q254" s="24">
        <f t="shared" si="75"/>
        <v>-38.872400000000034</v>
      </c>
      <c r="R254" s="24" t="str">
        <f t="shared" si="65"/>
        <v xml:space="preserve">№229а </v>
      </c>
    </row>
    <row r="255" spans="1:18">
      <c r="A255" s="8" t="s">
        <v>258</v>
      </c>
      <c r="B255" s="25">
        <v>4934.13</v>
      </c>
      <c r="C255" s="25">
        <v>1526.8</v>
      </c>
      <c r="D255" s="25">
        <v>6460.9400000000005</v>
      </c>
      <c r="E255" s="25">
        <v>5103.9400000000005</v>
      </c>
      <c r="F255" s="25">
        <v>1564.41</v>
      </c>
      <c r="G255" s="25">
        <v>6668.35</v>
      </c>
      <c r="H255" s="26">
        <f t="shared" si="81"/>
        <v>169.8100000000004</v>
      </c>
      <c r="I255" s="26">
        <f t="shared" si="81"/>
        <v>37.610000000000127</v>
      </c>
      <c r="J255" s="26">
        <f t="shared" si="64"/>
        <v>207.42000000000053</v>
      </c>
      <c r="K255" s="25">
        <f>[1]Оплата!BF253</f>
        <v>-4690.4573999999984</v>
      </c>
      <c r="L255" s="25">
        <f>[1]Оплата!AD253</f>
        <v>0</v>
      </c>
      <c r="M255" s="26">
        <f t="shared" si="79"/>
        <v>1119.0479000000025</v>
      </c>
      <c r="N255" s="2">
        <f t="shared" si="80"/>
        <v>94.77720000000032</v>
      </c>
      <c r="O255" s="8">
        <f t="shared" si="66"/>
        <v>1213.8251000000027</v>
      </c>
      <c r="P255" s="8"/>
      <c r="Q255" s="2">
        <f t="shared" si="75"/>
        <v>-5904.2825000000012</v>
      </c>
      <c r="R255" s="2" t="str">
        <f t="shared" si="65"/>
        <v xml:space="preserve">№230 </v>
      </c>
    </row>
    <row r="256" spans="1:18">
      <c r="A256" s="22" t="s">
        <v>259</v>
      </c>
      <c r="B256" s="23">
        <v>7499.9800000000005</v>
      </c>
      <c r="C256" s="23">
        <v>4133.58</v>
      </c>
      <c r="D256" s="23">
        <v>11633.6</v>
      </c>
      <c r="E256" s="23">
        <v>7598.07</v>
      </c>
      <c r="F256" s="23">
        <v>4175.6900000000005</v>
      </c>
      <c r="G256" s="23">
        <v>11773.81</v>
      </c>
      <c r="H256" s="23">
        <f t="shared" si="81"/>
        <v>98.089999999999236</v>
      </c>
      <c r="I256" s="23">
        <f t="shared" si="81"/>
        <v>42.110000000000582</v>
      </c>
      <c r="J256" s="23">
        <f t="shared" si="64"/>
        <v>140.19999999999982</v>
      </c>
      <c r="K256" s="23">
        <f>[1]Оплата!BF254</f>
        <v>2117.4814899999965</v>
      </c>
      <c r="L256" s="23">
        <f>[1]Оплата!AD254</f>
        <v>0</v>
      </c>
      <c r="M256" s="23">
        <f t="shared" si="79"/>
        <v>646.41309999999498</v>
      </c>
      <c r="N256" s="24">
        <f t="shared" si="80"/>
        <v>106.11720000000146</v>
      </c>
      <c r="O256" s="22">
        <f t="shared" si="66"/>
        <v>752.53029999999649</v>
      </c>
      <c r="P256" s="22"/>
      <c r="Q256" s="24">
        <f t="shared" si="75"/>
        <v>1364.95119</v>
      </c>
      <c r="R256" s="24" t="str">
        <f t="shared" si="65"/>
        <v xml:space="preserve">№231 </v>
      </c>
    </row>
    <row r="257" spans="1:18">
      <c r="A257" s="8" t="s">
        <v>260</v>
      </c>
      <c r="B257" s="26">
        <v>3287.86</v>
      </c>
      <c r="C257" s="26">
        <v>563.35</v>
      </c>
      <c r="D257" s="26">
        <v>3851.21</v>
      </c>
      <c r="E257" s="26">
        <v>3436.71</v>
      </c>
      <c r="F257" s="26">
        <v>592.07000000000005</v>
      </c>
      <c r="G257" s="26">
        <v>4028.78</v>
      </c>
      <c r="H257" s="26">
        <f t="shared" si="81"/>
        <v>148.84999999999991</v>
      </c>
      <c r="I257" s="26">
        <f t="shared" si="81"/>
        <v>28.720000000000027</v>
      </c>
      <c r="J257" s="26">
        <f t="shared" si="64"/>
        <v>177.56999999999994</v>
      </c>
      <c r="K257" s="26">
        <f>[1]Оплата!BF255</f>
        <v>-578.72880000000089</v>
      </c>
      <c r="L257" s="26">
        <f>[1]Оплата!AD255</f>
        <v>0</v>
      </c>
      <c r="M257" s="26">
        <f t="shared" si="79"/>
        <v>980.92149999999936</v>
      </c>
      <c r="N257" s="2">
        <f t="shared" si="80"/>
        <v>72.374400000000065</v>
      </c>
      <c r="O257" s="8">
        <f t="shared" si="66"/>
        <v>1053.2958999999994</v>
      </c>
      <c r="P257" s="8"/>
      <c r="Q257" s="2">
        <f t="shared" si="75"/>
        <v>-1632.0247000000004</v>
      </c>
      <c r="R257" s="2" t="str">
        <f t="shared" si="65"/>
        <v xml:space="preserve">№232 </v>
      </c>
    </row>
    <row r="258" spans="1:18">
      <c r="A258" s="22" t="s">
        <v>261</v>
      </c>
      <c r="B258" s="23">
        <v>47091.770000000004</v>
      </c>
      <c r="C258" s="23">
        <v>24240.760000000002</v>
      </c>
      <c r="D258" s="23">
        <v>71332.53</v>
      </c>
      <c r="E258" s="23">
        <v>47287.520000000004</v>
      </c>
      <c r="F258" s="23">
        <v>24284.02</v>
      </c>
      <c r="G258" s="23">
        <v>71571.55</v>
      </c>
      <c r="H258" s="23">
        <f t="shared" si="81"/>
        <v>195.75</v>
      </c>
      <c r="I258" s="23">
        <f t="shared" si="81"/>
        <v>43.259999999998399</v>
      </c>
      <c r="J258" s="23">
        <f t="shared" si="64"/>
        <v>239.0099999999984</v>
      </c>
      <c r="K258" s="23">
        <f>[1]Оплата!BF256</f>
        <v>-38707.0527</v>
      </c>
      <c r="L258" s="23">
        <f>[1]Оплата!AD256</f>
        <v>0</v>
      </c>
      <c r="M258" s="23">
        <f t="shared" si="79"/>
        <v>1289.9925000000001</v>
      </c>
      <c r="N258" s="24">
        <f t="shared" si="80"/>
        <v>109.01519999999597</v>
      </c>
      <c r="O258" s="22">
        <f t="shared" si="66"/>
        <v>1399.007699999996</v>
      </c>
      <c r="P258" s="22"/>
      <c r="Q258" s="24">
        <f t="shared" si="75"/>
        <v>-40106.060399999995</v>
      </c>
      <c r="R258" s="24" t="str">
        <f t="shared" si="65"/>
        <v xml:space="preserve">№233 </v>
      </c>
    </row>
    <row r="259" spans="1:18">
      <c r="A259" s="8" t="s">
        <v>262</v>
      </c>
      <c r="B259" s="26">
        <v>811.13</v>
      </c>
      <c r="C259" s="26">
        <v>247.38</v>
      </c>
      <c r="D259" s="26">
        <v>1058.53</v>
      </c>
      <c r="E259" s="26">
        <v>869.31000000000006</v>
      </c>
      <c r="F259" s="26">
        <v>267.31</v>
      </c>
      <c r="G259" s="26">
        <v>1136.6400000000001</v>
      </c>
      <c r="H259" s="26">
        <f t="shared" si="81"/>
        <v>58.180000000000064</v>
      </c>
      <c r="I259" s="26">
        <f t="shared" si="81"/>
        <v>19.930000000000007</v>
      </c>
      <c r="J259" s="26">
        <f t="shared" si="64"/>
        <v>78.11000000000007</v>
      </c>
      <c r="K259" s="26">
        <f>[1]Оплата!BF257</f>
        <v>6.3834000000003925</v>
      </c>
      <c r="L259" s="26">
        <f>[1]Оплата!AD257</f>
        <v>0</v>
      </c>
      <c r="M259" s="26">
        <f t="shared" si="79"/>
        <v>383.40620000000041</v>
      </c>
      <c r="N259" s="2">
        <f t="shared" si="80"/>
        <v>50.223600000000019</v>
      </c>
      <c r="O259" s="8">
        <f t="shared" si="66"/>
        <v>433.62980000000044</v>
      </c>
      <c r="P259" s="8"/>
      <c r="Q259" s="2">
        <f t="shared" si="75"/>
        <v>-427.24640000000005</v>
      </c>
      <c r="R259" s="2" t="str">
        <f t="shared" si="65"/>
        <v xml:space="preserve">№234 </v>
      </c>
    </row>
    <row r="260" spans="1:18">
      <c r="A260" s="22" t="s">
        <v>263</v>
      </c>
      <c r="B260" s="23">
        <v>6997.37</v>
      </c>
      <c r="C260" s="23">
        <v>14575.5</v>
      </c>
      <c r="D260" s="23">
        <v>21572.91</v>
      </c>
      <c r="E260" s="23">
        <v>7101</v>
      </c>
      <c r="F260" s="23">
        <v>14630.82</v>
      </c>
      <c r="G260" s="23">
        <v>21731.87</v>
      </c>
      <c r="H260" s="23">
        <f t="shared" ref="H260" si="82">E260-B260</f>
        <v>103.63000000000011</v>
      </c>
      <c r="I260" s="23">
        <f t="shared" ref="I260" si="83">F260-C260</f>
        <v>55.319999999999709</v>
      </c>
      <c r="J260" s="23">
        <f t="shared" ref="J260" si="84">SUM(H260:I260)</f>
        <v>158.94999999999982</v>
      </c>
      <c r="K260" s="23">
        <f>[1]Оплата!BF258</f>
        <v>12.434100000002047</v>
      </c>
      <c r="L260" s="23">
        <f>[1]Оплата!AD258</f>
        <v>0</v>
      </c>
      <c r="M260" s="23">
        <f t="shared" si="79"/>
        <v>682.92170000000067</v>
      </c>
      <c r="N260" s="24">
        <f t="shared" si="80"/>
        <v>139.40639999999928</v>
      </c>
      <c r="O260" s="22">
        <f>SUM(M260:N260)</f>
        <v>822.32809999999995</v>
      </c>
      <c r="P260" s="22"/>
      <c r="Q260" s="24">
        <f t="shared" si="75"/>
        <v>-809.89399999999796</v>
      </c>
      <c r="R260" s="24" t="str">
        <f t="shared" si="65"/>
        <v xml:space="preserve">№235 </v>
      </c>
    </row>
    <row r="261" spans="1:18">
      <c r="A261" s="8" t="s">
        <v>264</v>
      </c>
      <c r="B261" s="26">
        <v>2643.6</v>
      </c>
      <c r="C261" s="26">
        <v>1428.99</v>
      </c>
      <c r="D261" s="26">
        <v>4072.59</v>
      </c>
      <c r="E261" s="26">
        <v>2673.12</v>
      </c>
      <c r="F261" s="26">
        <v>1441.18</v>
      </c>
      <c r="G261" s="26">
        <v>4114.3100000000004</v>
      </c>
      <c r="H261" s="26">
        <f t="shared" si="81"/>
        <v>29.519999999999982</v>
      </c>
      <c r="I261" s="26">
        <f t="shared" si="81"/>
        <v>12.190000000000055</v>
      </c>
      <c r="J261" s="26">
        <f t="shared" si="64"/>
        <v>41.710000000000036</v>
      </c>
      <c r="K261" s="26">
        <f>[1]Оплата!BF259</f>
        <v>-431.39529999999922</v>
      </c>
      <c r="L261" s="26">
        <f>[1]Оплата!AD259</f>
        <v>0</v>
      </c>
      <c r="M261" s="26">
        <f t="shared" si="79"/>
        <v>194.53679999999989</v>
      </c>
      <c r="N261" s="2">
        <f t="shared" si="80"/>
        <v>30.718800000000137</v>
      </c>
      <c r="O261" s="8">
        <f t="shared" si="66"/>
        <v>225.25560000000002</v>
      </c>
      <c r="P261" s="8"/>
      <c r="Q261" s="2">
        <f t="shared" si="75"/>
        <v>-656.65089999999918</v>
      </c>
      <c r="R261" s="2" t="str">
        <f t="shared" si="65"/>
        <v xml:space="preserve">№236 </v>
      </c>
    </row>
    <row r="262" spans="1:18">
      <c r="A262" s="22" t="s">
        <v>265</v>
      </c>
      <c r="B262" s="23">
        <v>2504.36</v>
      </c>
      <c r="C262" s="23">
        <v>649.16</v>
      </c>
      <c r="D262" s="23">
        <v>3153.52</v>
      </c>
      <c r="E262" s="23">
        <v>2583.86</v>
      </c>
      <c r="F262" s="23">
        <v>670.34</v>
      </c>
      <c r="G262" s="23">
        <v>3254.2000000000003</v>
      </c>
      <c r="H262" s="23">
        <f t="shared" si="81"/>
        <v>79.5</v>
      </c>
      <c r="I262" s="23">
        <f t="shared" si="81"/>
        <v>21.180000000000064</v>
      </c>
      <c r="J262" s="23">
        <f t="shared" si="64"/>
        <v>100.68000000000006</v>
      </c>
      <c r="K262" s="23">
        <f>[1]Оплата!BF260</f>
        <v>-882.63069999999993</v>
      </c>
      <c r="L262" s="23">
        <f>[1]Оплата!AD260</f>
        <v>900</v>
      </c>
      <c r="M262" s="23">
        <f t="shared" si="79"/>
        <v>523.90499999999997</v>
      </c>
      <c r="N262" s="24">
        <f t="shared" si="80"/>
        <v>53.37360000000016</v>
      </c>
      <c r="O262" s="22">
        <f t="shared" si="66"/>
        <v>577.2786000000001</v>
      </c>
      <c r="P262" s="22"/>
      <c r="Q262" s="24">
        <f t="shared" si="75"/>
        <v>-559.90930000000003</v>
      </c>
      <c r="R262" s="24" t="str">
        <f t="shared" si="65"/>
        <v xml:space="preserve">№237 </v>
      </c>
    </row>
    <row r="263" spans="1:18">
      <c r="A263" s="8" t="s">
        <v>266</v>
      </c>
      <c r="B263" s="25">
        <v>1151.04</v>
      </c>
      <c r="C263" s="25">
        <v>608.83000000000004</v>
      </c>
      <c r="D263" s="25">
        <v>1759.88</v>
      </c>
      <c r="E263" s="25">
        <v>1151.1500000000001</v>
      </c>
      <c r="F263" s="25">
        <v>608.87</v>
      </c>
      <c r="G263" s="25">
        <v>1760.02</v>
      </c>
      <c r="H263" s="26">
        <f t="shared" si="81"/>
        <v>0.11000000000012733</v>
      </c>
      <c r="I263" s="26">
        <f t="shared" si="81"/>
        <v>3.999999999996362E-2</v>
      </c>
      <c r="J263" s="26">
        <f t="shared" si="64"/>
        <v>0.15000000000009095</v>
      </c>
      <c r="K263" s="25">
        <f>[1]Оплата!BF261</f>
        <v>167.16559999999612</v>
      </c>
      <c r="L263" s="25">
        <f>[1]Оплата!AD261</f>
        <v>0</v>
      </c>
      <c r="M263" s="26">
        <f t="shared" si="79"/>
        <v>0.7249000000008391</v>
      </c>
      <c r="N263" s="2">
        <f t="shared" si="80"/>
        <v>0.10079999999990832</v>
      </c>
      <c r="O263" s="8">
        <f t="shared" si="66"/>
        <v>0.82570000000074739</v>
      </c>
      <c r="P263" s="8"/>
      <c r="Q263" s="2">
        <f t="shared" si="75"/>
        <v>166.33989999999537</v>
      </c>
      <c r="R263" s="2" t="str">
        <f t="shared" si="65"/>
        <v xml:space="preserve">№238 </v>
      </c>
    </row>
    <row r="264" spans="1:18">
      <c r="A264" s="22" t="s">
        <v>267</v>
      </c>
      <c r="B264" s="23">
        <v>10882.53</v>
      </c>
      <c r="C264" s="23">
        <v>5283.57</v>
      </c>
      <c r="D264" s="23">
        <v>16166.17</v>
      </c>
      <c r="E264" s="23">
        <v>11145.49</v>
      </c>
      <c r="F264" s="23">
        <v>5454.83</v>
      </c>
      <c r="G264" s="23">
        <v>16600.420000000002</v>
      </c>
      <c r="H264" s="23">
        <f t="shared" si="81"/>
        <v>262.95999999999913</v>
      </c>
      <c r="I264" s="23">
        <f t="shared" si="81"/>
        <v>171.26000000000022</v>
      </c>
      <c r="J264" s="23">
        <f t="shared" si="64"/>
        <v>434.21999999999935</v>
      </c>
      <c r="K264" s="23">
        <f>[1]Оплата!BF262</f>
        <v>-4154.3884000000035</v>
      </c>
      <c r="L264" s="23">
        <f>[1]Оплата!AD262</f>
        <v>0</v>
      </c>
      <c r="M264" s="23">
        <f t="shared" si="79"/>
        <v>1732.9063999999942</v>
      </c>
      <c r="N264" s="24">
        <f t="shared" si="80"/>
        <v>431.57520000000056</v>
      </c>
      <c r="O264" s="22">
        <f t="shared" si="66"/>
        <v>2164.4815999999946</v>
      </c>
      <c r="P264" s="22"/>
      <c r="Q264" s="24">
        <f t="shared" si="75"/>
        <v>-6318.8699999999981</v>
      </c>
      <c r="R264" s="24" t="str">
        <f t="shared" si="65"/>
        <v xml:space="preserve">№239 </v>
      </c>
    </row>
    <row r="265" spans="1:18">
      <c r="A265" s="8" t="s">
        <v>268</v>
      </c>
      <c r="B265" s="26">
        <v>6154.82</v>
      </c>
      <c r="C265" s="26">
        <v>694.01</v>
      </c>
      <c r="D265" s="26">
        <v>6848.85</v>
      </c>
      <c r="E265" s="26">
        <v>6575.82</v>
      </c>
      <c r="F265" s="26">
        <v>716.34</v>
      </c>
      <c r="G265" s="26">
        <v>7292.17</v>
      </c>
      <c r="H265" s="26">
        <f t="shared" si="81"/>
        <v>421</v>
      </c>
      <c r="I265" s="26">
        <f t="shared" si="81"/>
        <v>22.330000000000041</v>
      </c>
      <c r="J265" s="26">
        <f t="shared" si="64"/>
        <v>443.33000000000004</v>
      </c>
      <c r="K265" s="26">
        <f>[1]Оплата!BF263</f>
        <v>-6236.7063999999973</v>
      </c>
      <c r="L265" s="26">
        <f>[1]Оплата!AD263</f>
        <v>0</v>
      </c>
      <c r="M265" s="26">
        <f t="shared" si="79"/>
        <v>2774.39</v>
      </c>
      <c r="N265" s="2">
        <f t="shared" si="80"/>
        <v>56.271600000000106</v>
      </c>
      <c r="O265" s="8">
        <f t="shared" si="66"/>
        <v>2830.6615999999999</v>
      </c>
      <c r="P265" s="8"/>
      <c r="Q265" s="2">
        <f t="shared" si="75"/>
        <v>-9067.3679999999968</v>
      </c>
      <c r="R265" s="2" t="str">
        <f t="shared" si="65"/>
        <v xml:space="preserve">№240 </v>
      </c>
    </row>
    <row r="266" spans="1:18">
      <c r="A266" s="22" t="s">
        <v>269</v>
      </c>
      <c r="B266" s="23">
        <v>1525.02</v>
      </c>
      <c r="C266" s="23">
        <v>1686.77</v>
      </c>
      <c r="D266" s="23">
        <v>3211.8</v>
      </c>
      <c r="E266" s="23">
        <v>1579.73</v>
      </c>
      <c r="F266" s="23">
        <v>1719.97</v>
      </c>
      <c r="G266" s="23">
        <v>3299.71</v>
      </c>
      <c r="H266" s="23">
        <f t="shared" si="81"/>
        <v>54.710000000000036</v>
      </c>
      <c r="I266" s="23">
        <f t="shared" si="81"/>
        <v>33.200000000000045</v>
      </c>
      <c r="J266" s="23">
        <f t="shared" si="64"/>
        <v>87.910000000000082</v>
      </c>
      <c r="K266" s="23">
        <f>[1]Оплата!BF264</f>
        <v>286.2091000000006</v>
      </c>
      <c r="L266" s="23">
        <f>[1]Оплата!AD264</f>
        <v>0</v>
      </c>
      <c r="M266" s="23">
        <f t="shared" si="79"/>
        <v>360.53890000000024</v>
      </c>
      <c r="N266" s="24">
        <f t="shared" si="80"/>
        <v>83.664000000000115</v>
      </c>
      <c r="O266" s="22">
        <f t="shared" si="66"/>
        <v>444.20290000000034</v>
      </c>
      <c r="P266" s="22"/>
      <c r="Q266" s="24">
        <f t="shared" si="75"/>
        <v>-157.99379999999974</v>
      </c>
      <c r="R266" s="24" t="str">
        <f t="shared" si="65"/>
        <v xml:space="preserve">№241 </v>
      </c>
    </row>
    <row r="267" spans="1:18">
      <c r="A267" s="8" t="s">
        <v>270</v>
      </c>
      <c r="B267" s="26"/>
      <c r="C267" s="26"/>
      <c r="D267" s="26"/>
      <c r="E267" s="26"/>
      <c r="F267" s="26"/>
      <c r="G267" s="26"/>
      <c r="H267" s="54"/>
      <c r="I267" s="54"/>
      <c r="J267" s="54"/>
      <c r="K267" s="26">
        <f>[1]Оплата!BF265</f>
        <v>308.32509999999968</v>
      </c>
      <c r="L267" s="26">
        <f>[1]Оплата!AD265</f>
        <v>0</v>
      </c>
      <c r="M267" s="26">
        <f t="shared" si="79"/>
        <v>0</v>
      </c>
      <c r="N267" s="2">
        <f t="shared" si="80"/>
        <v>0</v>
      </c>
      <c r="O267" s="8">
        <f t="shared" si="66"/>
        <v>0</v>
      </c>
      <c r="P267" s="8"/>
      <c r="Q267" s="2">
        <f t="shared" si="75"/>
        <v>308.32509999999968</v>
      </c>
      <c r="R267" s="2" t="str">
        <f t="shared" ref="R267:R275" si="85">A267</f>
        <v xml:space="preserve">№242 </v>
      </c>
    </row>
    <row r="268" spans="1:18">
      <c r="A268" s="22" t="s">
        <v>271</v>
      </c>
      <c r="B268" s="23">
        <v>926.45</v>
      </c>
      <c r="C268" s="23">
        <v>338.74</v>
      </c>
      <c r="D268" s="23">
        <v>1265.2</v>
      </c>
      <c r="E268" s="23">
        <v>976.51</v>
      </c>
      <c r="F268" s="23">
        <v>355.17</v>
      </c>
      <c r="G268" s="23">
        <v>1331.69</v>
      </c>
      <c r="H268" s="23">
        <f t="shared" si="81"/>
        <v>50.059999999999945</v>
      </c>
      <c r="I268" s="23">
        <f t="shared" si="81"/>
        <v>16.430000000000007</v>
      </c>
      <c r="J268" s="23">
        <f t="shared" ref="J268:J275" si="86">SUM(H268:I268)</f>
        <v>66.489999999999952</v>
      </c>
      <c r="K268" s="23">
        <f>[1]Оплата!BF266</f>
        <v>1276.2302999999995</v>
      </c>
      <c r="L268" s="23">
        <f>[1]Оплата!AD266</f>
        <v>0</v>
      </c>
      <c r="M268" s="23">
        <f t="shared" si="79"/>
        <v>329.89539999999965</v>
      </c>
      <c r="N268" s="24">
        <f t="shared" si="80"/>
        <v>41.403600000000019</v>
      </c>
      <c r="O268" s="22">
        <f t="shared" si="66"/>
        <v>371.29899999999969</v>
      </c>
      <c r="P268" s="22"/>
      <c r="Q268" s="24">
        <f t="shared" si="75"/>
        <v>904.93129999999974</v>
      </c>
      <c r="R268" s="24" t="str">
        <f t="shared" si="85"/>
        <v>№243\1</v>
      </c>
    </row>
    <row r="269" spans="1:18">
      <c r="A269" s="8" t="s">
        <v>272</v>
      </c>
      <c r="B269" s="26">
        <v>4076.2400000000002</v>
      </c>
      <c r="C269" s="26">
        <v>829.37</v>
      </c>
      <c r="D269" s="26">
        <v>4905.62</v>
      </c>
      <c r="E269" s="26">
        <v>4247.32</v>
      </c>
      <c r="F269" s="26">
        <v>879.09</v>
      </c>
      <c r="G269" s="26">
        <v>5126.42</v>
      </c>
      <c r="H269" s="26">
        <f t="shared" si="81"/>
        <v>171.07999999999947</v>
      </c>
      <c r="I269" s="26">
        <f t="shared" si="81"/>
        <v>49.720000000000027</v>
      </c>
      <c r="J269" s="26">
        <f t="shared" si="86"/>
        <v>220.7999999999995</v>
      </c>
      <c r="K269" s="26">
        <f>[1]Оплата!BF267</f>
        <v>-1683.6741000000015</v>
      </c>
      <c r="L269" s="26">
        <f>[1]Оплата!AD267</f>
        <v>0</v>
      </c>
      <c r="M269" s="26">
        <f t="shared" si="79"/>
        <v>1127.4171999999965</v>
      </c>
      <c r="N269" s="2">
        <f t="shared" si="80"/>
        <v>125.29440000000007</v>
      </c>
      <c r="O269" s="8">
        <f t="shared" ref="O269:O275" si="87">SUM(M269:N269)</f>
        <v>1252.7115999999965</v>
      </c>
      <c r="P269" s="8"/>
      <c r="Q269" s="2">
        <f t="shared" ref="Q269:Q300" si="88">K269-O269+L269+P269</f>
        <v>-2936.385699999998</v>
      </c>
      <c r="R269" s="2" t="str">
        <f t="shared" si="85"/>
        <v xml:space="preserve">№243\2 </v>
      </c>
    </row>
    <row r="270" spans="1:18">
      <c r="A270" s="22" t="s">
        <v>273</v>
      </c>
      <c r="B270" s="23">
        <v>16515.52</v>
      </c>
      <c r="C270" s="23">
        <v>7490.96</v>
      </c>
      <c r="D270" s="23">
        <v>24006.48</v>
      </c>
      <c r="E270" s="23">
        <v>16582.11</v>
      </c>
      <c r="F270" s="23">
        <v>7530.32</v>
      </c>
      <c r="G270" s="23">
        <v>24112.44</v>
      </c>
      <c r="H270" s="23">
        <f t="shared" si="81"/>
        <v>66.590000000000146</v>
      </c>
      <c r="I270" s="23">
        <f t="shared" si="81"/>
        <v>39.359999999999673</v>
      </c>
      <c r="J270" s="23">
        <f t="shared" si="86"/>
        <v>105.94999999999982</v>
      </c>
      <c r="K270" s="23">
        <f>[1]Оплата!BF268</f>
        <v>-2718.0392999999985</v>
      </c>
      <c r="L270" s="23">
        <f>[1]Оплата!AD268</f>
        <v>0</v>
      </c>
      <c r="M270" s="23">
        <f t="shared" si="79"/>
        <v>438.82810000000097</v>
      </c>
      <c r="N270" s="24">
        <f t="shared" si="80"/>
        <v>99.18719999999918</v>
      </c>
      <c r="O270" s="22">
        <f t="shared" si="87"/>
        <v>538.01530000000014</v>
      </c>
      <c r="P270" s="22"/>
      <c r="Q270" s="24">
        <f t="shared" si="88"/>
        <v>-3256.0545999999986</v>
      </c>
      <c r="R270" s="24" t="str">
        <f t="shared" si="85"/>
        <v xml:space="preserve">№244 </v>
      </c>
    </row>
    <row r="271" spans="1:18">
      <c r="A271" s="8" t="s">
        <v>274</v>
      </c>
      <c r="B271" s="25">
        <v>2433.2200000000003</v>
      </c>
      <c r="C271" s="25">
        <v>2150.63</v>
      </c>
      <c r="D271" s="25">
        <v>4583.8900000000003</v>
      </c>
      <c r="E271" s="25">
        <v>2860.71</v>
      </c>
      <c r="F271" s="25">
        <v>2271.06</v>
      </c>
      <c r="G271" s="25">
        <v>5131.8</v>
      </c>
      <c r="H271" s="26">
        <f t="shared" ref="H271" si="89">E271-B271</f>
        <v>427.48999999999978</v>
      </c>
      <c r="I271" s="26">
        <f t="shared" ref="I271" si="90">F271-C271</f>
        <v>120.42999999999984</v>
      </c>
      <c r="J271" s="26">
        <f t="shared" ref="J271" si="91">SUM(H271:I271)</f>
        <v>547.91999999999962</v>
      </c>
      <c r="K271" s="25">
        <f>[1]Оплата!BF269</f>
        <v>-5670.0128000000032</v>
      </c>
      <c r="L271" s="25">
        <f>[1]Оплата!AD269</f>
        <v>6000</v>
      </c>
      <c r="M271" s="26">
        <f t="shared" si="79"/>
        <v>2817.1590999999985</v>
      </c>
      <c r="N271" s="2">
        <f t="shared" si="80"/>
        <v>303.48359999999957</v>
      </c>
      <c r="O271" s="8">
        <f t="shared" si="87"/>
        <v>3120.6426999999981</v>
      </c>
      <c r="P271" s="8"/>
      <c r="Q271" s="2">
        <f t="shared" si="88"/>
        <v>-2790.6555000000008</v>
      </c>
      <c r="R271" s="2" t="str">
        <f t="shared" si="85"/>
        <v xml:space="preserve">№245 </v>
      </c>
    </row>
    <row r="272" spans="1:18">
      <c r="A272" s="22" t="s">
        <v>275</v>
      </c>
      <c r="B272" s="23">
        <v>2500.14</v>
      </c>
      <c r="C272" s="23">
        <v>1237.82</v>
      </c>
      <c r="D272" s="23">
        <v>3737.96</v>
      </c>
      <c r="E272" s="23">
        <v>2613.67</v>
      </c>
      <c r="F272" s="23">
        <v>1284.48</v>
      </c>
      <c r="G272" s="23">
        <v>3898.15</v>
      </c>
      <c r="H272" s="23">
        <f t="shared" si="81"/>
        <v>113.5300000000002</v>
      </c>
      <c r="I272" s="23">
        <f t="shared" si="81"/>
        <v>46.660000000000082</v>
      </c>
      <c r="J272" s="23">
        <f t="shared" si="86"/>
        <v>160.19000000000028</v>
      </c>
      <c r="K272" s="23">
        <f>[1]Оплата!BF270</f>
        <v>-2822.0469999999978</v>
      </c>
      <c r="L272" s="23">
        <f>[1]Оплата!AD270</f>
        <v>0</v>
      </c>
      <c r="M272" s="23">
        <f t="shared" si="79"/>
        <v>748.16270000000134</v>
      </c>
      <c r="N272" s="24">
        <f t="shared" si="80"/>
        <v>117.5832000000002</v>
      </c>
      <c r="O272" s="22">
        <f t="shared" si="87"/>
        <v>865.74590000000148</v>
      </c>
      <c r="P272" s="22"/>
      <c r="Q272" s="24">
        <f t="shared" si="88"/>
        <v>-3687.7928999999995</v>
      </c>
      <c r="R272" s="24" t="str">
        <f t="shared" si="85"/>
        <v xml:space="preserve">№246 </v>
      </c>
    </row>
    <row r="273" spans="1:18">
      <c r="A273" s="8" t="s">
        <v>276</v>
      </c>
      <c r="B273" s="26">
        <v>2741.42</v>
      </c>
      <c r="C273" s="26">
        <v>695.02</v>
      </c>
      <c r="D273" s="26">
        <v>3436.4500000000003</v>
      </c>
      <c r="E273" s="26">
        <v>2803.1</v>
      </c>
      <c r="F273" s="26">
        <v>703.81000000000006</v>
      </c>
      <c r="G273" s="26">
        <v>3506.92</v>
      </c>
      <c r="H273" s="26">
        <f t="shared" si="81"/>
        <v>61.679999999999836</v>
      </c>
      <c r="I273" s="26">
        <f t="shared" si="81"/>
        <v>8.7900000000000773</v>
      </c>
      <c r="J273" s="26">
        <f t="shared" si="86"/>
        <v>70.469999999999914</v>
      </c>
      <c r="K273" s="26">
        <f>[1]Оплата!BF271</f>
        <v>-861.32389999999964</v>
      </c>
      <c r="L273" s="26">
        <f>[1]Оплата!AD271</f>
        <v>862</v>
      </c>
      <c r="M273" s="26">
        <f t="shared" si="79"/>
        <v>406.47119999999893</v>
      </c>
      <c r="N273" s="2">
        <f t="shared" si="80"/>
        <v>22.150800000000196</v>
      </c>
      <c r="O273" s="8">
        <f t="shared" si="87"/>
        <v>428.6219999999991</v>
      </c>
      <c r="P273" s="8"/>
      <c r="Q273" s="2">
        <f t="shared" si="88"/>
        <v>-427.9458999999988</v>
      </c>
      <c r="R273" s="2" t="str">
        <f t="shared" si="85"/>
        <v xml:space="preserve">№247 </v>
      </c>
    </row>
    <row r="274" spans="1:18">
      <c r="A274" s="22" t="s">
        <v>277</v>
      </c>
      <c r="B274" s="23">
        <v>74.900000000000006</v>
      </c>
      <c r="C274" s="23">
        <v>63.04</v>
      </c>
      <c r="D274" s="23">
        <v>137.94</v>
      </c>
      <c r="E274" s="23">
        <v>79.260000000000005</v>
      </c>
      <c r="F274" s="23">
        <v>67.010000000000005</v>
      </c>
      <c r="G274" s="23">
        <v>146.27000000000001</v>
      </c>
      <c r="H274" s="23">
        <f t="shared" si="81"/>
        <v>4.3599999999999994</v>
      </c>
      <c r="I274" s="23">
        <f t="shared" si="81"/>
        <v>3.970000000000006</v>
      </c>
      <c r="J274" s="23">
        <f t="shared" si="86"/>
        <v>8.3300000000000054</v>
      </c>
      <c r="K274" s="23">
        <f>[1]Оплата!BF272</f>
        <v>4043.4989999999998</v>
      </c>
      <c r="L274" s="23">
        <f>[1]Оплата!AD272</f>
        <v>0</v>
      </c>
      <c r="M274" s="23">
        <f t="shared" si="79"/>
        <v>28.732399999999995</v>
      </c>
      <c r="N274" s="24">
        <f t="shared" si="80"/>
        <v>10.004400000000015</v>
      </c>
      <c r="O274" s="22">
        <f t="shared" si="87"/>
        <v>38.736800000000009</v>
      </c>
      <c r="P274" s="22"/>
      <c r="Q274" s="24">
        <f t="shared" si="88"/>
        <v>4004.7621999999997</v>
      </c>
      <c r="R274" s="24" t="str">
        <f t="shared" si="85"/>
        <v xml:space="preserve">№248 </v>
      </c>
    </row>
    <row r="275" spans="1:18">
      <c r="A275" s="8" t="s">
        <v>278</v>
      </c>
      <c r="B275" s="26">
        <v>8656.27</v>
      </c>
      <c r="C275" s="26">
        <v>6152.38</v>
      </c>
      <c r="D275" s="26">
        <v>14808.67</v>
      </c>
      <c r="E275" s="26">
        <v>8756.65</v>
      </c>
      <c r="F275" s="26">
        <v>6181.72</v>
      </c>
      <c r="G275" s="26">
        <v>14938.4</v>
      </c>
      <c r="H275" s="26">
        <f t="shared" si="81"/>
        <v>100.3799999999992</v>
      </c>
      <c r="I275" s="26">
        <f t="shared" si="81"/>
        <v>29.340000000000146</v>
      </c>
      <c r="J275" s="26">
        <f t="shared" si="86"/>
        <v>129.71999999999935</v>
      </c>
      <c r="K275" s="26">
        <f>[1]Оплата!BF273</f>
        <v>-927.42869999999971</v>
      </c>
      <c r="L275" s="26">
        <f>[1]Оплата!AD273</f>
        <v>0</v>
      </c>
      <c r="M275" s="26">
        <f t="shared" si="79"/>
        <v>661.50419999999474</v>
      </c>
      <c r="N275" s="2">
        <f t="shared" si="80"/>
        <v>73.93680000000036</v>
      </c>
      <c r="O275" s="8">
        <f t="shared" si="87"/>
        <v>735.44099999999514</v>
      </c>
      <c r="P275" s="8"/>
      <c r="Q275" s="2">
        <f t="shared" si="88"/>
        <v>-1662.8696999999947</v>
      </c>
      <c r="R275" s="2" t="str">
        <f t="shared" si="85"/>
        <v xml:space="preserve">№249 </v>
      </c>
    </row>
    <row r="276" spans="1:18">
      <c r="A276" s="30"/>
      <c r="B276" s="25"/>
      <c r="C276" s="25"/>
      <c r="D276" s="25"/>
      <c r="E276" s="25"/>
      <c r="F276" s="25"/>
      <c r="G276" s="25"/>
      <c r="H276" s="26"/>
      <c r="I276" s="26"/>
      <c r="J276" s="26"/>
      <c r="K276" s="2"/>
      <c r="L276" s="2"/>
      <c r="M276" s="25"/>
      <c r="N276" s="25"/>
      <c r="O276" s="8"/>
      <c r="P276" s="8"/>
      <c r="Q276" s="2"/>
    </row>
    <row r="277" spans="1:18">
      <c r="A277" s="31"/>
      <c r="E277" s="32"/>
      <c r="F277" s="32"/>
      <c r="G277" s="32"/>
      <c r="H277" s="26"/>
      <c r="I277" s="26"/>
      <c r="J277" s="26"/>
      <c r="K277" s="2"/>
      <c r="L277" s="2"/>
      <c r="M277" s="25"/>
      <c r="N277" s="25"/>
      <c r="O277" s="8"/>
      <c r="P277" s="8"/>
      <c r="Q277" s="2"/>
    </row>
    <row r="278" spans="1:18">
      <c r="A278" s="31"/>
      <c r="E278" s="32"/>
      <c r="F278" s="32"/>
      <c r="G278" s="32"/>
      <c r="H278" s="26"/>
      <c r="I278" s="26"/>
      <c r="J278" s="26"/>
      <c r="K278" s="2"/>
      <c r="L278" s="2"/>
      <c r="M278" s="25"/>
      <c r="N278" s="25"/>
      <c r="O278" s="8"/>
      <c r="P278" s="8"/>
      <c r="Q278" s="2"/>
    </row>
    <row r="279" spans="1:18" ht="15.75" customHeight="1">
      <c r="A279" s="31"/>
      <c r="E279" s="32"/>
      <c r="F279" s="32"/>
      <c r="G279" s="32"/>
      <c r="H279" s="26"/>
      <c r="I279" s="26"/>
      <c r="J279" s="26"/>
      <c r="K279" s="2"/>
      <c r="L279" s="2"/>
      <c r="M279" s="25"/>
      <c r="N279" s="25"/>
      <c r="O279" s="8"/>
      <c r="P279" s="8"/>
      <c r="Q279" s="2"/>
    </row>
    <row r="280" spans="1:18" ht="16.5" customHeight="1">
      <c r="A280" s="31"/>
      <c r="B280" s="25"/>
      <c r="C280" s="25"/>
      <c r="D280" s="25"/>
      <c r="E280" s="25"/>
      <c r="F280" s="25"/>
      <c r="G280" s="25"/>
      <c r="H280" s="26"/>
      <c r="I280" s="26"/>
      <c r="J280" s="26"/>
      <c r="K280" s="2"/>
      <c r="L280" s="2"/>
      <c r="M280" s="25"/>
      <c r="N280" s="25"/>
      <c r="O280" s="8"/>
      <c r="P280" s="8"/>
      <c r="Q280" s="2"/>
    </row>
    <row r="281" spans="1:18">
      <c r="A281" s="31"/>
      <c r="E281" s="32"/>
      <c r="F281" s="32"/>
      <c r="G281" s="32"/>
      <c r="H281" s="26"/>
      <c r="I281" s="26"/>
      <c r="J281" s="26"/>
      <c r="K281" s="2"/>
      <c r="L281" s="2"/>
      <c r="M281" s="25"/>
      <c r="N281" s="25"/>
      <c r="O281" s="8"/>
      <c r="P281" s="8"/>
      <c r="Q281" s="2"/>
    </row>
    <row r="282" spans="1:18">
      <c r="A282" s="31"/>
      <c r="B282" s="25"/>
      <c r="C282" s="25"/>
      <c r="D282" s="25"/>
      <c r="E282" s="25"/>
      <c r="F282" s="25"/>
      <c r="G282" s="25"/>
      <c r="H282" s="26"/>
      <c r="I282" s="26"/>
      <c r="J282" s="26"/>
      <c r="K282" s="2"/>
      <c r="L282" s="2"/>
      <c r="M282" s="25"/>
      <c r="N282" s="25"/>
      <c r="O282" s="8"/>
      <c r="P282" s="8"/>
      <c r="Q282" s="2"/>
    </row>
    <row r="283" spans="1:18">
      <c r="A283" s="31"/>
      <c r="E283" s="25"/>
      <c r="F283" s="25"/>
      <c r="G283" s="25"/>
      <c r="H283" s="26"/>
      <c r="I283" s="26"/>
      <c r="J283" s="26"/>
      <c r="K283" s="2"/>
      <c r="L283" s="2"/>
      <c r="M283" s="25"/>
      <c r="N283" s="25"/>
      <c r="O283" s="8"/>
      <c r="P283" s="8"/>
      <c r="Q283" s="2"/>
    </row>
    <row r="284" spans="1:18">
      <c r="A284" s="31"/>
      <c r="B284" s="25"/>
      <c r="C284" s="25"/>
      <c r="D284" s="25"/>
      <c r="E284" s="25"/>
      <c r="F284" s="25"/>
      <c r="G284" s="25"/>
      <c r="H284" s="26"/>
      <c r="I284" s="26"/>
      <c r="J284" s="26"/>
      <c r="K284" s="2"/>
      <c r="L284" s="2"/>
      <c r="M284" s="25"/>
      <c r="N284" s="25"/>
      <c r="O284" s="8"/>
      <c r="P284" s="8"/>
      <c r="Q284" s="2"/>
    </row>
    <row r="285" spans="1:18" ht="15.75" thickBot="1">
      <c r="A285" s="31"/>
      <c r="B285" s="25"/>
      <c r="C285" s="25"/>
      <c r="D285" s="25"/>
      <c r="E285" s="25"/>
      <c r="F285" s="25"/>
      <c r="G285" s="25"/>
      <c r="H285" s="26"/>
      <c r="I285" s="26"/>
      <c r="J285" s="26"/>
      <c r="K285" s="2"/>
      <c r="L285" s="2"/>
      <c r="M285" s="25"/>
      <c r="N285" s="25"/>
      <c r="O285" s="8"/>
      <c r="P285" s="8"/>
      <c r="Q285" s="2"/>
    </row>
    <row r="286" spans="1:18" ht="15.75" thickBot="1">
      <c r="A286" s="31"/>
      <c r="B286" s="25"/>
      <c r="C286" s="25"/>
      <c r="D286" s="43"/>
      <c r="E286" s="25"/>
      <c r="F286" s="25"/>
      <c r="G286" s="43"/>
      <c r="H286" s="26"/>
      <c r="I286" s="26"/>
      <c r="J286" s="26"/>
      <c r="K286" s="2"/>
      <c r="L286" s="2"/>
      <c r="M286" s="25"/>
      <c r="N286" s="25"/>
      <c r="O286" s="8"/>
      <c r="P286" s="8"/>
      <c r="Q286" s="2"/>
    </row>
    <row r="287" spans="1:18" ht="15.75" thickBot="1">
      <c r="A287" s="31"/>
      <c r="E287" s="25"/>
      <c r="F287" s="25"/>
      <c r="G287" s="25"/>
      <c r="H287" s="26"/>
      <c r="I287" s="26"/>
      <c r="J287" s="26"/>
      <c r="K287" s="2"/>
      <c r="L287" s="2"/>
      <c r="M287" s="25"/>
      <c r="N287" s="25"/>
      <c r="O287" s="8"/>
      <c r="P287" s="8"/>
      <c r="Q287" s="2"/>
    </row>
    <row r="288" spans="1:18" ht="13.5" customHeight="1" thickBot="1">
      <c r="A288" s="31"/>
      <c r="B288" s="25"/>
      <c r="C288" s="25"/>
      <c r="D288" s="43"/>
      <c r="E288" s="25"/>
      <c r="F288" s="25"/>
      <c r="G288" s="43"/>
      <c r="H288" s="26"/>
      <c r="I288" s="26"/>
      <c r="J288" s="26"/>
      <c r="K288" s="2"/>
      <c r="L288" s="2"/>
      <c r="M288" s="25"/>
      <c r="N288" s="25"/>
      <c r="O288" s="8"/>
      <c r="P288" s="8"/>
      <c r="Q288" s="2"/>
    </row>
    <row r="289" spans="2:16" ht="15.75" thickBot="1">
      <c r="B289" s="30"/>
      <c r="C289" s="30"/>
      <c r="D289" s="30"/>
      <c r="E289" s="30"/>
      <c r="F289" s="30"/>
      <c r="G289" s="30"/>
      <c r="H289" s="32"/>
      <c r="N289" s="25"/>
      <c r="O289" s="25"/>
      <c r="P289" s="25"/>
    </row>
    <row r="290" spans="2:16" ht="15.75" thickBot="1">
      <c r="B290" s="30"/>
      <c r="C290" s="30"/>
      <c r="D290" s="33"/>
      <c r="E290" s="25"/>
      <c r="F290" s="25"/>
      <c r="G290" s="25"/>
      <c r="H290" s="32"/>
      <c r="N290" s="25"/>
      <c r="O290" s="25"/>
      <c r="P290" s="25"/>
    </row>
    <row r="291" spans="2:16">
      <c r="B291" s="30"/>
      <c r="C291" s="30"/>
      <c r="D291" s="34"/>
      <c r="E291" s="25"/>
      <c r="F291" s="25"/>
      <c r="G291" s="25"/>
      <c r="H291" s="32"/>
      <c r="N291" s="25"/>
      <c r="O291" s="25"/>
      <c r="P291" s="25"/>
    </row>
    <row r="292" spans="2:16">
      <c r="B292" s="30"/>
      <c r="C292" s="30"/>
      <c r="D292" s="34"/>
      <c r="E292" s="25"/>
      <c r="F292" s="25"/>
      <c r="G292" s="25"/>
      <c r="H292" s="32"/>
      <c r="N292" s="25"/>
      <c r="O292" s="25"/>
      <c r="P292" s="25"/>
    </row>
    <row r="293" spans="2:16">
      <c r="B293" s="30"/>
      <c r="C293" s="30"/>
      <c r="D293" s="34"/>
      <c r="E293" s="25"/>
      <c r="F293" s="25"/>
      <c r="G293" s="25"/>
      <c r="H293" s="32"/>
      <c r="N293" s="25"/>
      <c r="O293" s="25"/>
      <c r="P293" s="25"/>
    </row>
    <row r="294" spans="2:16">
      <c r="B294" s="30"/>
      <c r="C294" s="30"/>
      <c r="D294" s="30"/>
      <c r="E294" s="25"/>
      <c r="F294" s="25"/>
      <c r="G294" s="25"/>
      <c r="H294" s="32"/>
      <c r="N294" s="25"/>
      <c r="O294" s="25"/>
      <c r="P294" s="25"/>
    </row>
    <row r="295" spans="2:16">
      <c r="B295" s="30"/>
      <c r="C295" s="30"/>
      <c r="D295" s="30"/>
      <c r="E295" s="25"/>
      <c r="F295" s="25"/>
      <c r="G295" s="25"/>
      <c r="H295" s="32"/>
      <c r="N295" s="25"/>
      <c r="O295" s="25"/>
      <c r="P295" s="25"/>
    </row>
    <row r="296" spans="2:16">
      <c r="B296" s="32"/>
      <c r="C296" s="32"/>
      <c r="D296" s="32"/>
      <c r="E296" s="25"/>
      <c r="F296" s="25"/>
      <c r="G296" s="25"/>
      <c r="H296" s="32"/>
      <c r="N296" s="25"/>
      <c r="O296" s="25"/>
      <c r="P296" s="25"/>
    </row>
    <row r="297" spans="2:16">
      <c r="B297" s="30"/>
      <c r="C297" s="30"/>
      <c r="D297" s="30"/>
      <c r="E297" s="25"/>
      <c r="F297" s="25"/>
      <c r="G297" s="25"/>
      <c r="N297" s="25"/>
      <c r="O297" s="25"/>
      <c r="P297" s="25"/>
    </row>
    <row r="298" spans="2:16">
      <c r="B298" s="30"/>
      <c r="C298" s="30"/>
      <c r="D298" s="30"/>
      <c r="E298" s="25"/>
      <c r="F298" s="25"/>
      <c r="G298" s="25"/>
      <c r="N298" s="25"/>
      <c r="O298" s="25"/>
      <c r="P298" s="25"/>
    </row>
    <row r="299" spans="2:16">
      <c r="B299" s="30"/>
      <c r="C299" s="30"/>
      <c r="D299" s="30"/>
      <c r="E299" s="25"/>
      <c r="F299" s="25"/>
      <c r="G299" s="25"/>
      <c r="N299" s="25"/>
      <c r="O299" s="25"/>
      <c r="P299" s="25"/>
    </row>
    <row r="300" spans="2:16">
      <c r="B300" s="30"/>
      <c r="C300" s="30"/>
      <c r="D300" s="30"/>
      <c r="E300" s="25"/>
      <c r="F300" s="25"/>
      <c r="G300" s="25"/>
      <c r="N300" s="25"/>
      <c r="O300" s="25"/>
      <c r="P300" s="25"/>
    </row>
    <row r="301" spans="2:16">
      <c r="E301" s="25"/>
      <c r="F301" s="25"/>
      <c r="G301" s="25"/>
      <c r="N301" s="25"/>
      <c r="O301" s="25"/>
      <c r="P301" s="25"/>
    </row>
    <row r="302" spans="2:16">
      <c r="E302" s="25"/>
      <c r="F302" s="25"/>
      <c r="G302" s="25"/>
      <c r="N302" s="25"/>
      <c r="O302" s="25"/>
      <c r="P302" s="25"/>
    </row>
    <row r="303" spans="2:16">
      <c r="B303" s="30"/>
      <c r="C303" s="30"/>
      <c r="D303" s="30"/>
      <c r="E303" s="25"/>
      <c r="F303" s="25"/>
      <c r="G303" s="25"/>
      <c r="N303" s="25"/>
      <c r="O303" s="25"/>
      <c r="P303" s="25"/>
    </row>
    <row r="304" spans="2:16">
      <c r="B304" s="30"/>
      <c r="C304" s="30"/>
      <c r="D304" s="30"/>
      <c r="E304" s="25"/>
      <c r="F304" s="25"/>
      <c r="G304" s="25"/>
      <c r="N304" s="25"/>
      <c r="O304" s="25"/>
      <c r="P304" s="25"/>
    </row>
    <row r="305" spans="2:16">
      <c r="B305" s="30"/>
      <c r="C305" s="30"/>
      <c r="D305" s="30"/>
      <c r="E305" s="25"/>
      <c r="F305" s="25"/>
      <c r="G305" s="25"/>
      <c r="N305" s="25"/>
      <c r="O305" s="25"/>
      <c r="P305" s="25"/>
    </row>
    <row r="306" spans="2:16">
      <c r="B306" s="30"/>
      <c r="C306" s="30"/>
      <c r="D306" s="30"/>
      <c r="E306" s="25"/>
      <c r="F306" s="25"/>
      <c r="G306" s="25"/>
      <c r="N306" s="25"/>
      <c r="O306" s="25"/>
      <c r="P306" s="25"/>
    </row>
    <row r="307" spans="2:16">
      <c r="B307" s="30"/>
      <c r="C307" s="30"/>
      <c r="D307" s="30"/>
      <c r="E307" s="25"/>
      <c r="F307" s="25"/>
      <c r="G307" s="25"/>
      <c r="N307" s="25"/>
      <c r="O307" s="25"/>
      <c r="P307" s="25"/>
    </row>
    <row r="308" spans="2:16">
      <c r="B308" s="30"/>
      <c r="C308" s="30"/>
      <c r="D308" s="30"/>
      <c r="E308" s="25"/>
      <c r="F308" s="25"/>
      <c r="G308" s="25"/>
      <c r="N308" s="25"/>
      <c r="O308" s="25"/>
      <c r="P308" s="25"/>
    </row>
    <row r="309" spans="2:16">
      <c r="B309" s="30"/>
      <c r="C309" s="30"/>
      <c r="D309" s="30"/>
      <c r="E309" s="30"/>
      <c r="F309" s="30"/>
      <c r="G309" s="30"/>
      <c r="N309" s="25"/>
      <c r="O309" s="25"/>
      <c r="P309" s="25"/>
    </row>
    <row r="310" spans="2:16">
      <c r="B310" s="30"/>
      <c r="C310" s="30"/>
      <c r="D310" s="30"/>
      <c r="E310" s="30"/>
      <c r="F310" s="30"/>
      <c r="G310" s="30"/>
      <c r="N310" s="25"/>
      <c r="O310" s="25"/>
      <c r="P310" s="25"/>
    </row>
    <row r="311" spans="2:16">
      <c r="B311" s="30"/>
      <c r="C311" s="30"/>
      <c r="D311" s="30"/>
      <c r="E311" s="30"/>
      <c r="F311" s="30"/>
      <c r="G311" s="30"/>
      <c r="N311" s="25"/>
      <c r="O311" s="25"/>
      <c r="P311" s="25"/>
    </row>
    <row r="312" spans="2:16">
      <c r="B312" s="30"/>
      <c r="C312" s="30"/>
      <c r="D312" s="30"/>
      <c r="E312" s="30"/>
      <c r="F312" s="30"/>
      <c r="G312" s="30"/>
      <c r="N312" s="25"/>
      <c r="O312" s="25"/>
      <c r="P312" s="25"/>
    </row>
    <row r="313" spans="2:16">
      <c r="B313" s="30"/>
      <c r="C313" s="30"/>
      <c r="D313" s="30"/>
      <c r="E313" s="30"/>
      <c r="F313" s="30"/>
      <c r="G313" s="30"/>
      <c r="N313" s="25"/>
      <c r="O313" s="25"/>
      <c r="P313" s="25"/>
    </row>
    <row r="314" spans="2:16">
      <c r="B314" s="30"/>
      <c r="C314" s="30"/>
      <c r="D314" s="30"/>
      <c r="E314" s="30"/>
      <c r="F314" s="30"/>
      <c r="G314" s="30"/>
      <c r="N314" s="25"/>
      <c r="O314" s="25"/>
      <c r="P314" s="25"/>
    </row>
    <row r="315" spans="2:16">
      <c r="B315" s="30"/>
      <c r="C315" s="30"/>
      <c r="D315" s="30"/>
      <c r="E315" s="30"/>
      <c r="F315" s="30"/>
      <c r="G315" s="30"/>
      <c r="N315" s="25"/>
      <c r="O315" s="25"/>
      <c r="P315" s="25"/>
    </row>
    <row r="316" spans="2:16">
      <c r="B316" s="30"/>
      <c r="C316" s="30"/>
      <c r="D316" s="30"/>
      <c r="E316" s="30"/>
      <c r="F316" s="30"/>
      <c r="G316" s="30"/>
      <c r="N316" s="25"/>
      <c r="O316" s="25"/>
      <c r="P316" s="25"/>
    </row>
    <row r="317" spans="2:16">
      <c r="B317" s="30"/>
      <c r="C317" s="30"/>
      <c r="D317" s="30"/>
      <c r="E317" s="30"/>
      <c r="F317" s="30"/>
      <c r="G317" s="30"/>
      <c r="N317" s="25"/>
      <c r="O317" s="25"/>
      <c r="P317" s="25"/>
    </row>
    <row r="318" spans="2:16">
      <c r="B318" s="30"/>
      <c r="C318" s="30"/>
      <c r="D318" s="30"/>
      <c r="E318" s="30"/>
      <c r="F318" s="30"/>
      <c r="G318" s="30"/>
      <c r="N318" s="25"/>
      <c r="O318" s="25"/>
      <c r="P318" s="25"/>
    </row>
    <row r="319" spans="2:16">
      <c r="B319" s="30"/>
      <c r="C319" s="30"/>
      <c r="D319" s="30"/>
      <c r="E319" s="30"/>
      <c r="F319" s="30"/>
      <c r="G319" s="30"/>
      <c r="N319" s="25"/>
      <c r="O319" s="25"/>
      <c r="P319" s="25"/>
    </row>
    <row r="320" spans="2:16">
      <c r="N320" s="25"/>
      <c r="O320" s="25"/>
      <c r="P320" s="25"/>
    </row>
    <row r="321" spans="2:16">
      <c r="B321" s="30"/>
      <c r="C321" s="30"/>
      <c r="D321" s="30"/>
      <c r="E321" s="30"/>
      <c r="F321" s="30"/>
      <c r="G321" s="30"/>
      <c r="N321" s="25"/>
      <c r="O321" s="25"/>
      <c r="P321" s="25"/>
    </row>
    <row r="322" spans="2:16">
      <c r="B322" s="30"/>
      <c r="C322" s="30"/>
      <c r="D322" s="30"/>
      <c r="E322" s="30"/>
      <c r="F322" s="30"/>
      <c r="G322" s="30"/>
      <c r="N322" s="25"/>
      <c r="O322" s="25"/>
      <c r="P322" s="25"/>
    </row>
    <row r="323" spans="2:16">
      <c r="B323" s="30"/>
      <c r="C323" s="30"/>
      <c r="D323" s="30"/>
      <c r="E323" s="30"/>
      <c r="F323" s="30"/>
      <c r="G323" s="30"/>
      <c r="N323" s="25"/>
      <c r="O323" s="25"/>
      <c r="P323" s="25"/>
    </row>
    <row r="324" spans="2:16">
      <c r="B324" s="30"/>
      <c r="C324" s="30"/>
      <c r="D324" s="30"/>
      <c r="E324" s="30"/>
      <c r="F324" s="30"/>
      <c r="G324" s="30"/>
      <c r="N324" s="25"/>
      <c r="O324" s="25"/>
      <c r="P324" s="25"/>
    </row>
    <row r="325" spans="2:16">
      <c r="B325" s="30"/>
      <c r="C325" s="30"/>
      <c r="D325" s="30"/>
      <c r="E325" s="30"/>
      <c r="F325" s="30"/>
      <c r="G325" s="30"/>
      <c r="N325" s="25"/>
      <c r="O325" s="25"/>
      <c r="P325" s="25"/>
    </row>
    <row r="326" spans="2:16">
      <c r="B326" s="35"/>
      <c r="C326" s="35"/>
      <c r="D326" s="35"/>
      <c r="E326" s="35"/>
      <c r="F326" s="35"/>
      <c r="G326" s="35"/>
      <c r="N326" s="25"/>
      <c r="O326" s="25"/>
      <c r="P326" s="25"/>
    </row>
    <row r="327" spans="2:16">
      <c r="B327" s="30"/>
      <c r="C327" s="30"/>
      <c r="D327" s="30"/>
      <c r="E327" s="30"/>
      <c r="F327" s="30"/>
      <c r="G327" s="30"/>
      <c r="N327" s="25"/>
      <c r="O327" s="25"/>
      <c r="P327" s="25"/>
    </row>
    <row r="328" spans="2:16">
      <c r="B328" s="30"/>
      <c r="C328" s="30"/>
      <c r="D328" s="30"/>
      <c r="E328" s="30"/>
      <c r="F328" s="30"/>
      <c r="G328" s="30"/>
      <c r="N328" s="25"/>
      <c r="O328" s="25"/>
      <c r="P328" s="25"/>
    </row>
    <row r="329" spans="2:16">
      <c r="N329" s="25"/>
      <c r="O329" s="25"/>
      <c r="P329" s="25"/>
    </row>
    <row r="330" spans="2:16">
      <c r="N330" s="25"/>
      <c r="O330" s="25"/>
      <c r="P330" s="25"/>
    </row>
    <row r="331" spans="2:16">
      <c r="B331" s="30"/>
      <c r="C331" s="30"/>
      <c r="D331" s="30"/>
      <c r="E331" s="30"/>
      <c r="F331" s="30"/>
      <c r="G331" s="30"/>
      <c r="N331" s="25"/>
      <c r="O331" s="25"/>
      <c r="P331" s="25"/>
    </row>
    <row r="332" spans="2:16">
      <c r="B332" s="30"/>
      <c r="C332" s="30"/>
      <c r="D332" s="30"/>
      <c r="E332" s="30"/>
      <c r="F332" s="30"/>
      <c r="G332" s="30"/>
      <c r="N332" s="25"/>
      <c r="O332" s="25"/>
      <c r="P332" s="25"/>
    </row>
    <row r="333" spans="2:16">
      <c r="B333" s="30"/>
      <c r="C333" s="30"/>
      <c r="D333" s="30"/>
      <c r="E333" s="30"/>
      <c r="F333" s="30"/>
      <c r="G333" s="30"/>
      <c r="N333" s="25"/>
      <c r="O333" s="25"/>
      <c r="P333" s="25"/>
    </row>
    <row r="334" spans="2:16">
      <c r="B334" s="30"/>
      <c r="C334" s="30"/>
      <c r="D334" s="30"/>
      <c r="E334" s="30"/>
      <c r="F334" s="30"/>
      <c r="G334" s="30"/>
      <c r="N334" s="25"/>
      <c r="O334" s="25"/>
      <c r="P334" s="25"/>
    </row>
    <row r="335" spans="2:16">
      <c r="N335" s="25"/>
      <c r="O335" s="25"/>
      <c r="P335" s="25"/>
    </row>
    <row r="336" spans="2:16">
      <c r="B336" s="30"/>
      <c r="C336" s="30"/>
      <c r="D336" s="30"/>
      <c r="E336" s="30"/>
      <c r="F336" s="30"/>
      <c r="G336" s="30"/>
      <c r="N336" s="25"/>
      <c r="O336" s="25"/>
      <c r="P336" s="25"/>
    </row>
    <row r="337" spans="2:16">
      <c r="B337" s="30"/>
      <c r="C337" s="30"/>
      <c r="D337" s="30"/>
      <c r="E337" s="30"/>
      <c r="F337" s="30"/>
      <c r="G337" s="30"/>
      <c r="N337" s="25"/>
      <c r="O337" s="25"/>
      <c r="P337" s="25"/>
    </row>
    <row r="338" spans="2:16">
      <c r="B338" s="30"/>
      <c r="C338" s="30"/>
      <c r="D338" s="30"/>
      <c r="E338" s="30"/>
      <c r="F338" s="30"/>
      <c r="G338" s="30"/>
    </row>
    <row r="339" spans="2:16">
      <c r="B339" s="30"/>
      <c r="C339" s="30"/>
      <c r="D339" s="30"/>
      <c r="E339" s="30"/>
      <c r="F339" s="30"/>
      <c r="G339" s="30"/>
    </row>
    <row r="340" spans="2:16">
      <c r="B340" s="30"/>
      <c r="C340" s="30"/>
      <c r="D340" s="30"/>
      <c r="E340" s="30"/>
      <c r="F340" s="30"/>
      <c r="G340" s="30"/>
    </row>
    <row r="341" spans="2:16">
      <c r="B341" s="30"/>
      <c r="C341" s="30"/>
      <c r="D341" s="30"/>
      <c r="E341" s="30"/>
      <c r="F341" s="30"/>
      <c r="G341" s="30"/>
    </row>
    <row r="342" spans="2:16">
      <c r="B342" s="30"/>
      <c r="C342" s="30"/>
      <c r="D342" s="30"/>
      <c r="E342" s="30"/>
      <c r="F342" s="30"/>
      <c r="G342" s="30"/>
    </row>
  </sheetData>
  <mergeCells count="9">
    <mergeCell ref="Q7:Q8"/>
    <mergeCell ref="B8:D8"/>
    <mergeCell ref="E8:G8"/>
    <mergeCell ref="H8:J8"/>
    <mergeCell ref="M8:O8"/>
    <mergeCell ref="H7:J7"/>
    <mergeCell ref="K7:K8"/>
    <mergeCell ref="L7:L8"/>
    <mergeCell ref="M7:O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2019-06-15T14:48:02Z</dcterms:created>
  <dcterms:modified xsi:type="dcterms:W3CDTF">2020-09-01T12:44:30Z</dcterms:modified>
</cp:coreProperties>
</file>