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75" windowWidth="13335" windowHeight="4110"/>
  </bookViews>
  <sheets>
    <sheet name="Лист2" sheetId="2" r:id="rId1"/>
    <sheet name="Лист3" sheetId="3" r:id="rId2"/>
  </sheets>
  <externalReferences>
    <externalReference r:id="rId3"/>
  </externalReferences>
  <calcPr calcId="124519"/>
</workbook>
</file>

<file path=xl/calcChain.xml><?xml version="1.0" encoding="utf-8"?>
<calcChain xmlns="http://schemas.openxmlformats.org/spreadsheetml/2006/main">
  <c r="L11" i="2"/>
  <c r="L12"/>
  <c r="L13"/>
  <c r="L14"/>
  <c r="L15"/>
  <c r="L16"/>
  <c r="L17"/>
  <c r="L18"/>
  <c r="L19"/>
  <c r="L20"/>
  <c r="L21"/>
  <c r="L22"/>
  <c r="L23"/>
  <c r="L24"/>
  <c r="L25"/>
  <c r="L26"/>
  <c r="L27"/>
  <c r="L28"/>
  <c r="L29"/>
  <c r="L30"/>
  <c r="L31"/>
  <c r="L32"/>
  <c r="L33"/>
  <c r="L34"/>
  <c r="L35"/>
  <c r="L36"/>
  <c r="L37"/>
  <c r="L38"/>
  <c r="L39"/>
  <c r="L40"/>
  <c r="L41"/>
  <c r="L42"/>
  <c r="L43"/>
  <c r="L44"/>
  <c r="L45"/>
  <c r="L46"/>
  <c r="L47"/>
  <c r="L48"/>
  <c r="L49"/>
  <c r="L50"/>
  <c r="L51"/>
  <c r="L52"/>
  <c r="L53"/>
  <c r="L54"/>
  <c r="L55"/>
  <c r="L56"/>
  <c r="L57"/>
  <c r="L58"/>
  <c r="L59"/>
  <c r="L60"/>
  <c r="L61"/>
  <c r="L62"/>
  <c r="L63"/>
  <c r="L64"/>
  <c r="L65"/>
  <c r="L66"/>
  <c r="L67"/>
  <c r="L68"/>
  <c r="L69"/>
  <c r="L70"/>
  <c r="L71"/>
  <c r="L72"/>
  <c r="L73"/>
  <c r="L74"/>
  <c r="L75"/>
  <c r="L76"/>
  <c r="L77"/>
  <c r="L78"/>
  <c r="L79"/>
  <c r="L80"/>
  <c r="L81"/>
  <c r="L82"/>
  <c r="L83"/>
  <c r="L84"/>
  <c r="L85"/>
  <c r="L86"/>
  <c r="L87"/>
  <c r="L88"/>
  <c r="L89"/>
  <c r="L90"/>
  <c r="L91"/>
  <c r="L92"/>
  <c r="L93"/>
  <c r="L94"/>
  <c r="L95"/>
  <c r="L96"/>
  <c r="L97"/>
  <c r="L98"/>
  <c r="L99"/>
  <c r="L100"/>
  <c r="L101"/>
  <c r="L102"/>
  <c r="L103"/>
  <c r="L104"/>
  <c r="L105"/>
  <c r="L106"/>
  <c r="L107"/>
  <c r="L108"/>
  <c r="L109"/>
  <c r="L110"/>
  <c r="L111"/>
  <c r="L112"/>
  <c r="L113"/>
  <c r="L114"/>
  <c r="L115"/>
  <c r="L116"/>
  <c r="L117"/>
  <c r="L118"/>
  <c r="L119"/>
  <c r="L120"/>
  <c r="L121"/>
  <c r="L122"/>
  <c r="L123"/>
  <c r="L124"/>
  <c r="L125"/>
  <c r="L126"/>
  <c r="L127"/>
  <c r="L128"/>
  <c r="L129"/>
  <c r="L130"/>
  <c r="L131"/>
  <c r="L132"/>
  <c r="L133"/>
  <c r="L134"/>
  <c r="L135"/>
  <c r="L136"/>
  <c r="L137"/>
  <c r="L138"/>
  <c r="L139"/>
  <c r="L140"/>
  <c r="L141"/>
  <c r="L142"/>
  <c r="L143"/>
  <c r="L144"/>
  <c r="L145"/>
  <c r="L146"/>
  <c r="L147"/>
  <c r="L148"/>
  <c r="L149"/>
  <c r="L150"/>
  <c r="L151"/>
  <c r="L152"/>
  <c r="L153"/>
  <c r="L154"/>
  <c r="L155"/>
  <c r="L156"/>
  <c r="L157"/>
  <c r="L158"/>
  <c r="L159"/>
  <c r="L160"/>
  <c r="L161"/>
  <c r="L162"/>
  <c r="L163"/>
  <c r="L164"/>
  <c r="L165"/>
  <c r="L166"/>
  <c r="L167"/>
  <c r="L168"/>
  <c r="L169"/>
  <c r="L170"/>
  <c r="L171"/>
  <c r="L172"/>
  <c r="L173"/>
  <c r="L174"/>
  <c r="L175"/>
  <c r="L176"/>
  <c r="L177"/>
  <c r="L178"/>
  <c r="L179"/>
  <c r="L180"/>
  <c r="L181"/>
  <c r="L182"/>
  <c r="L183"/>
  <c r="L184"/>
  <c r="L185"/>
  <c r="L186"/>
  <c r="L187"/>
  <c r="L188"/>
  <c r="L189"/>
  <c r="L190"/>
  <c r="L191"/>
  <c r="L192"/>
  <c r="L193"/>
  <c r="L194"/>
  <c r="L195"/>
  <c r="L196"/>
  <c r="L197"/>
  <c r="L198"/>
  <c r="L199"/>
  <c r="L200"/>
  <c r="L201"/>
  <c r="L202"/>
  <c r="L203"/>
  <c r="L204"/>
  <c r="L205"/>
  <c r="L206"/>
  <c r="L207"/>
  <c r="L208"/>
  <c r="L209"/>
  <c r="L210"/>
  <c r="L211"/>
  <c r="L212"/>
  <c r="L213"/>
  <c r="L214"/>
  <c r="L215"/>
  <c r="L216"/>
  <c r="L217"/>
  <c r="L218"/>
  <c r="L219"/>
  <c r="L220"/>
  <c r="L221"/>
  <c r="L222"/>
  <c r="L223"/>
  <c r="L224"/>
  <c r="L225"/>
  <c r="L226"/>
  <c r="L227"/>
  <c r="L228"/>
  <c r="L229"/>
  <c r="L230"/>
  <c r="L231"/>
  <c r="L232"/>
  <c r="L233"/>
  <c r="L234"/>
  <c r="L235"/>
  <c r="L236"/>
  <c r="L237"/>
  <c r="L238"/>
  <c r="L239"/>
  <c r="L240"/>
  <c r="L241"/>
  <c r="L242"/>
  <c r="L243"/>
  <c r="L244"/>
  <c r="L245"/>
  <c r="L246"/>
  <c r="L247"/>
  <c r="L248"/>
  <c r="L249"/>
  <c r="L250"/>
  <c r="L251"/>
  <c r="L252"/>
  <c r="L253"/>
  <c r="L254"/>
  <c r="L255"/>
  <c r="L256"/>
  <c r="L257"/>
  <c r="L258"/>
  <c r="L259"/>
  <c r="L260"/>
  <c r="L261"/>
  <c r="L262"/>
  <c r="L263"/>
  <c r="L264"/>
  <c r="L265"/>
  <c r="L266"/>
  <c r="L267"/>
  <c r="L268"/>
  <c r="L269"/>
  <c r="L270"/>
  <c r="L271"/>
  <c r="L272"/>
  <c r="L273"/>
  <c r="L274"/>
  <c r="L275"/>
  <c r="L10"/>
  <c r="K11"/>
  <c r="K12"/>
  <c r="K13"/>
  <c r="K14"/>
  <c r="K15"/>
  <c r="K16"/>
  <c r="K17"/>
  <c r="K18"/>
  <c r="K19"/>
  <c r="K20"/>
  <c r="K21"/>
  <c r="K22"/>
  <c r="K23"/>
  <c r="K24"/>
  <c r="K25"/>
  <c r="K26"/>
  <c r="K27"/>
  <c r="K28"/>
  <c r="K29"/>
  <c r="K30"/>
  <c r="K31"/>
  <c r="K32"/>
  <c r="K33"/>
  <c r="K34"/>
  <c r="K35"/>
  <c r="K36"/>
  <c r="K37"/>
  <c r="K38"/>
  <c r="K39"/>
  <c r="K40"/>
  <c r="K41"/>
  <c r="K42"/>
  <c r="K43"/>
  <c r="K44"/>
  <c r="K45"/>
  <c r="K46"/>
  <c r="K47"/>
  <c r="K48"/>
  <c r="K49"/>
  <c r="K50"/>
  <c r="K51"/>
  <c r="K52"/>
  <c r="K53"/>
  <c r="K54"/>
  <c r="K55"/>
  <c r="K56"/>
  <c r="K57"/>
  <c r="K58"/>
  <c r="K59"/>
  <c r="K60"/>
  <c r="K61"/>
  <c r="K62"/>
  <c r="K63"/>
  <c r="K64"/>
  <c r="K65"/>
  <c r="K66"/>
  <c r="K67"/>
  <c r="K68"/>
  <c r="K69"/>
  <c r="K70"/>
  <c r="K71"/>
  <c r="K72"/>
  <c r="K73"/>
  <c r="K74"/>
  <c r="K75"/>
  <c r="K76"/>
  <c r="K77"/>
  <c r="K78"/>
  <c r="K79"/>
  <c r="K80"/>
  <c r="K81"/>
  <c r="K82"/>
  <c r="K83"/>
  <c r="K84"/>
  <c r="K85"/>
  <c r="K86"/>
  <c r="K87"/>
  <c r="K88"/>
  <c r="K89"/>
  <c r="K90"/>
  <c r="K91"/>
  <c r="K92"/>
  <c r="K93"/>
  <c r="K94"/>
  <c r="K95"/>
  <c r="K96"/>
  <c r="K97"/>
  <c r="K98"/>
  <c r="K99"/>
  <c r="K100"/>
  <c r="K101"/>
  <c r="K102"/>
  <c r="K103"/>
  <c r="K104"/>
  <c r="K105"/>
  <c r="K106"/>
  <c r="K107"/>
  <c r="K108"/>
  <c r="K109"/>
  <c r="K110"/>
  <c r="K111"/>
  <c r="K112"/>
  <c r="K113"/>
  <c r="K114"/>
  <c r="K115"/>
  <c r="K116"/>
  <c r="K117"/>
  <c r="K118"/>
  <c r="K119"/>
  <c r="K120"/>
  <c r="K121"/>
  <c r="K122"/>
  <c r="K123"/>
  <c r="K124"/>
  <c r="K125"/>
  <c r="K126"/>
  <c r="K127"/>
  <c r="K128"/>
  <c r="K129"/>
  <c r="K130"/>
  <c r="K131"/>
  <c r="K132"/>
  <c r="K133"/>
  <c r="K134"/>
  <c r="K135"/>
  <c r="K136"/>
  <c r="K137"/>
  <c r="K138"/>
  <c r="K139"/>
  <c r="K140"/>
  <c r="K141"/>
  <c r="K142"/>
  <c r="K143"/>
  <c r="K144"/>
  <c r="K145"/>
  <c r="K146"/>
  <c r="K147"/>
  <c r="K148"/>
  <c r="K149"/>
  <c r="K150"/>
  <c r="K151"/>
  <c r="K152"/>
  <c r="K153"/>
  <c r="K154"/>
  <c r="K155"/>
  <c r="K156"/>
  <c r="K157"/>
  <c r="K158"/>
  <c r="K159"/>
  <c r="K160"/>
  <c r="K161"/>
  <c r="K162"/>
  <c r="K163"/>
  <c r="K164"/>
  <c r="K165"/>
  <c r="K166"/>
  <c r="K167"/>
  <c r="K168"/>
  <c r="K169"/>
  <c r="K170"/>
  <c r="K171"/>
  <c r="K172"/>
  <c r="K173"/>
  <c r="K174"/>
  <c r="K175"/>
  <c r="K176"/>
  <c r="K177"/>
  <c r="K178"/>
  <c r="K179"/>
  <c r="K180"/>
  <c r="K181"/>
  <c r="K182"/>
  <c r="K183"/>
  <c r="K184"/>
  <c r="K185"/>
  <c r="K186"/>
  <c r="K187"/>
  <c r="K188"/>
  <c r="K189"/>
  <c r="K190"/>
  <c r="K191"/>
  <c r="K192"/>
  <c r="K193"/>
  <c r="K194"/>
  <c r="K195"/>
  <c r="K196"/>
  <c r="K197"/>
  <c r="K198"/>
  <c r="K199"/>
  <c r="K200"/>
  <c r="K201"/>
  <c r="K202"/>
  <c r="K203"/>
  <c r="K204"/>
  <c r="K205"/>
  <c r="K206"/>
  <c r="K207"/>
  <c r="K208"/>
  <c r="K209"/>
  <c r="K210"/>
  <c r="K211"/>
  <c r="K212"/>
  <c r="K213"/>
  <c r="K214"/>
  <c r="K215"/>
  <c r="K216"/>
  <c r="K217"/>
  <c r="K218"/>
  <c r="K219"/>
  <c r="K220"/>
  <c r="K221"/>
  <c r="K222"/>
  <c r="K223"/>
  <c r="K224"/>
  <c r="K225"/>
  <c r="K226"/>
  <c r="K227"/>
  <c r="K228"/>
  <c r="K229"/>
  <c r="K230"/>
  <c r="K231"/>
  <c r="K232"/>
  <c r="K233"/>
  <c r="K234"/>
  <c r="K235"/>
  <c r="K236"/>
  <c r="K237"/>
  <c r="K238"/>
  <c r="K239"/>
  <c r="K240"/>
  <c r="K241"/>
  <c r="K242"/>
  <c r="K243"/>
  <c r="K244"/>
  <c r="K245"/>
  <c r="K246"/>
  <c r="K247"/>
  <c r="K248"/>
  <c r="K249"/>
  <c r="K250"/>
  <c r="K251"/>
  <c r="K252"/>
  <c r="K253"/>
  <c r="K254"/>
  <c r="K255"/>
  <c r="K256"/>
  <c r="K257"/>
  <c r="K258"/>
  <c r="K259"/>
  <c r="K260"/>
  <c r="K261"/>
  <c r="K262"/>
  <c r="K263"/>
  <c r="K264"/>
  <c r="K265"/>
  <c r="K266"/>
  <c r="K267"/>
  <c r="K268"/>
  <c r="K269"/>
  <c r="K270"/>
  <c r="K271"/>
  <c r="K272"/>
  <c r="K273"/>
  <c r="K274"/>
  <c r="K275"/>
  <c r="K10"/>
  <c r="I32"/>
  <c r="H32"/>
  <c r="P5"/>
  <c r="H153"/>
  <c r="I103"/>
  <c r="J103" s="1"/>
  <c r="H103"/>
  <c r="H85"/>
  <c r="H76"/>
  <c r="H44"/>
  <c r="H133"/>
  <c r="J17"/>
  <c r="J51"/>
  <c r="J59"/>
  <c r="J139"/>
  <c r="J141"/>
  <c r="J186"/>
  <c r="I10"/>
  <c r="N10" s="1"/>
  <c r="H10"/>
  <c r="M10" s="1"/>
  <c r="I260"/>
  <c r="H260"/>
  <c r="M260" s="1"/>
  <c r="I131"/>
  <c r="H131"/>
  <c r="H116"/>
  <c r="I133"/>
  <c r="I116"/>
  <c r="N116" s="1"/>
  <c r="I85"/>
  <c r="I76"/>
  <c r="I44"/>
  <c r="K9"/>
  <c r="R275"/>
  <c r="I275"/>
  <c r="N275" s="1"/>
  <c r="H275"/>
  <c r="M275" s="1"/>
  <c r="R274"/>
  <c r="I274"/>
  <c r="N274" s="1"/>
  <c r="H274"/>
  <c r="M274" s="1"/>
  <c r="R273"/>
  <c r="I273"/>
  <c r="N273" s="1"/>
  <c r="H273"/>
  <c r="M273" s="1"/>
  <c r="R272"/>
  <c r="I272"/>
  <c r="N272" s="1"/>
  <c r="H272"/>
  <c r="M272" s="1"/>
  <c r="R271"/>
  <c r="I271"/>
  <c r="N271" s="1"/>
  <c r="H271"/>
  <c r="M271" s="1"/>
  <c r="R270"/>
  <c r="I270"/>
  <c r="N270" s="1"/>
  <c r="H270"/>
  <c r="M270" s="1"/>
  <c r="R269"/>
  <c r="I269"/>
  <c r="N269" s="1"/>
  <c r="H269"/>
  <c r="M269" s="1"/>
  <c r="R268"/>
  <c r="I268"/>
  <c r="N268" s="1"/>
  <c r="H268"/>
  <c r="M268" s="1"/>
  <c r="R267"/>
  <c r="I267"/>
  <c r="N267" s="1"/>
  <c r="H267"/>
  <c r="M267" s="1"/>
  <c r="R266"/>
  <c r="I266"/>
  <c r="N266" s="1"/>
  <c r="H266"/>
  <c r="M266" s="1"/>
  <c r="R265"/>
  <c r="I265"/>
  <c r="N265" s="1"/>
  <c r="H265"/>
  <c r="M265" s="1"/>
  <c r="R264"/>
  <c r="I264"/>
  <c r="N264" s="1"/>
  <c r="H264"/>
  <c r="M264" s="1"/>
  <c r="R263"/>
  <c r="I263"/>
  <c r="N263" s="1"/>
  <c r="H263"/>
  <c r="M263" s="1"/>
  <c r="R262"/>
  <c r="I262"/>
  <c r="N262" s="1"/>
  <c r="H262"/>
  <c r="M262" s="1"/>
  <c r="R261"/>
  <c r="I261"/>
  <c r="N261" s="1"/>
  <c r="H261"/>
  <c r="M261" s="1"/>
  <c r="R260"/>
  <c r="N260"/>
  <c r="R259"/>
  <c r="I259"/>
  <c r="N259" s="1"/>
  <c r="H259"/>
  <c r="M259" s="1"/>
  <c r="R258"/>
  <c r="I258"/>
  <c r="N258" s="1"/>
  <c r="H258"/>
  <c r="M258" s="1"/>
  <c r="R257"/>
  <c r="I257"/>
  <c r="N257" s="1"/>
  <c r="H257"/>
  <c r="M257" s="1"/>
  <c r="R256"/>
  <c r="I256"/>
  <c r="N256" s="1"/>
  <c r="H256"/>
  <c r="M256" s="1"/>
  <c r="R255"/>
  <c r="I255"/>
  <c r="N255" s="1"/>
  <c r="H255"/>
  <c r="M255" s="1"/>
  <c r="R254"/>
  <c r="I254"/>
  <c r="N254" s="1"/>
  <c r="H254"/>
  <c r="M254" s="1"/>
  <c r="R253"/>
  <c r="I253"/>
  <c r="N253" s="1"/>
  <c r="H253"/>
  <c r="M253" s="1"/>
  <c r="R252"/>
  <c r="I252"/>
  <c r="N252" s="1"/>
  <c r="H252"/>
  <c r="M252" s="1"/>
  <c r="R251"/>
  <c r="I251"/>
  <c r="N251" s="1"/>
  <c r="H251"/>
  <c r="M251" s="1"/>
  <c r="R250"/>
  <c r="I250"/>
  <c r="N250" s="1"/>
  <c r="H250"/>
  <c r="M250" s="1"/>
  <c r="R249"/>
  <c r="I249"/>
  <c r="N249" s="1"/>
  <c r="H249"/>
  <c r="M249" s="1"/>
  <c r="R248"/>
  <c r="I248"/>
  <c r="N248" s="1"/>
  <c r="H248"/>
  <c r="M248" s="1"/>
  <c r="R247"/>
  <c r="I247"/>
  <c r="N247" s="1"/>
  <c r="H247"/>
  <c r="M247" s="1"/>
  <c r="R246"/>
  <c r="I246"/>
  <c r="N246" s="1"/>
  <c r="H246"/>
  <c r="M246" s="1"/>
  <c r="R245"/>
  <c r="I245"/>
  <c r="N245" s="1"/>
  <c r="H245"/>
  <c r="M245" s="1"/>
  <c r="R244"/>
  <c r="I244"/>
  <c r="N244" s="1"/>
  <c r="H244"/>
  <c r="M244" s="1"/>
  <c r="R243"/>
  <c r="I243"/>
  <c r="N243" s="1"/>
  <c r="H243"/>
  <c r="M243" s="1"/>
  <c r="R242"/>
  <c r="I242"/>
  <c r="N242" s="1"/>
  <c r="H242"/>
  <c r="M242" s="1"/>
  <c r="R241"/>
  <c r="I241"/>
  <c r="N241" s="1"/>
  <c r="H241"/>
  <c r="M241" s="1"/>
  <c r="R240"/>
  <c r="I240"/>
  <c r="N240" s="1"/>
  <c r="H240"/>
  <c r="M240" s="1"/>
  <c r="R239"/>
  <c r="I239"/>
  <c r="N239" s="1"/>
  <c r="H239"/>
  <c r="M239" s="1"/>
  <c r="R238"/>
  <c r="I238"/>
  <c r="N238" s="1"/>
  <c r="H238"/>
  <c r="M238" s="1"/>
  <c r="R237"/>
  <c r="I237"/>
  <c r="N237" s="1"/>
  <c r="H237"/>
  <c r="M237" s="1"/>
  <c r="R236"/>
  <c r="I236"/>
  <c r="N236" s="1"/>
  <c r="H236"/>
  <c r="M236" s="1"/>
  <c r="R235"/>
  <c r="I235"/>
  <c r="N235" s="1"/>
  <c r="H235"/>
  <c r="M235" s="1"/>
  <c r="R234"/>
  <c r="I234"/>
  <c r="N234" s="1"/>
  <c r="H234"/>
  <c r="M234" s="1"/>
  <c r="R233"/>
  <c r="I233"/>
  <c r="N233" s="1"/>
  <c r="H233"/>
  <c r="M233" s="1"/>
  <c r="R232"/>
  <c r="I232"/>
  <c r="N232" s="1"/>
  <c r="H232"/>
  <c r="M232" s="1"/>
  <c r="R231"/>
  <c r="I231"/>
  <c r="N231" s="1"/>
  <c r="H231"/>
  <c r="M231" s="1"/>
  <c r="R230"/>
  <c r="I230"/>
  <c r="N230" s="1"/>
  <c r="H230"/>
  <c r="M230" s="1"/>
  <c r="R229"/>
  <c r="I229"/>
  <c r="N229" s="1"/>
  <c r="H229"/>
  <c r="M229" s="1"/>
  <c r="R228"/>
  <c r="I228"/>
  <c r="N228" s="1"/>
  <c r="H228"/>
  <c r="M228" s="1"/>
  <c r="R227"/>
  <c r="I227"/>
  <c r="N227" s="1"/>
  <c r="H227"/>
  <c r="M227" s="1"/>
  <c r="R226"/>
  <c r="I226"/>
  <c r="N226" s="1"/>
  <c r="H226"/>
  <c r="M226" s="1"/>
  <c r="R225"/>
  <c r="I225"/>
  <c r="N225" s="1"/>
  <c r="H225"/>
  <c r="M225" s="1"/>
  <c r="R224"/>
  <c r="I224"/>
  <c r="N224" s="1"/>
  <c r="H224"/>
  <c r="M224" s="1"/>
  <c r="R223"/>
  <c r="I223"/>
  <c r="N223" s="1"/>
  <c r="H223"/>
  <c r="M223" s="1"/>
  <c r="R222"/>
  <c r="I222"/>
  <c r="N222" s="1"/>
  <c r="H222"/>
  <c r="M222" s="1"/>
  <c r="R221"/>
  <c r="I221"/>
  <c r="N221" s="1"/>
  <c r="H221"/>
  <c r="M221" s="1"/>
  <c r="R220"/>
  <c r="I220"/>
  <c r="N220" s="1"/>
  <c r="H220"/>
  <c r="M220" s="1"/>
  <c r="R219"/>
  <c r="I219"/>
  <c r="N219" s="1"/>
  <c r="H219"/>
  <c r="M219" s="1"/>
  <c r="R218"/>
  <c r="I218"/>
  <c r="N218" s="1"/>
  <c r="H218"/>
  <c r="M218" s="1"/>
  <c r="R217"/>
  <c r="I217"/>
  <c r="N217" s="1"/>
  <c r="H217"/>
  <c r="M217" s="1"/>
  <c r="R216"/>
  <c r="I216"/>
  <c r="N216" s="1"/>
  <c r="H216"/>
  <c r="M216" s="1"/>
  <c r="R215"/>
  <c r="I215"/>
  <c r="N215" s="1"/>
  <c r="H215"/>
  <c r="M215" s="1"/>
  <c r="R214"/>
  <c r="I214"/>
  <c r="N214" s="1"/>
  <c r="H214"/>
  <c r="M214" s="1"/>
  <c r="R213"/>
  <c r="I213"/>
  <c r="N213" s="1"/>
  <c r="H213"/>
  <c r="M213" s="1"/>
  <c r="R212"/>
  <c r="I212"/>
  <c r="N212" s="1"/>
  <c r="H212"/>
  <c r="M212" s="1"/>
  <c r="R211"/>
  <c r="I211"/>
  <c r="N211" s="1"/>
  <c r="H211"/>
  <c r="M211" s="1"/>
  <c r="R210"/>
  <c r="I210"/>
  <c r="N210" s="1"/>
  <c r="H210"/>
  <c r="M210" s="1"/>
  <c r="R209"/>
  <c r="I209"/>
  <c r="N209" s="1"/>
  <c r="H209"/>
  <c r="M209" s="1"/>
  <c r="R208"/>
  <c r="I208"/>
  <c r="N208" s="1"/>
  <c r="H208"/>
  <c r="M208" s="1"/>
  <c r="R207"/>
  <c r="I207"/>
  <c r="N207" s="1"/>
  <c r="H207"/>
  <c r="M207" s="1"/>
  <c r="R206"/>
  <c r="I206"/>
  <c r="N206" s="1"/>
  <c r="H206"/>
  <c r="M206" s="1"/>
  <c r="R205"/>
  <c r="I205"/>
  <c r="N205" s="1"/>
  <c r="H205"/>
  <c r="M205" s="1"/>
  <c r="R204"/>
  <c r="I204"/>
  <c r="N204" s="1"/>
  <c r="H204"/>
  <c r="M204" s="1"/>
  <c r="R203"/>
  <c r="I203"/>
  <c r="N203" s="1"/>
  <c r="H203"/>
  <c r="M203" s="1"/>
  <c r="R202"/>
  <c r="I202"/>
  <c r="N202" s="1"/>
  <c r="H202"/>
  <c r="M202" s="1"/>
  <c r="R201"/>
  <c r="I201"/>
  <c r="N201" s="1"/>
  <c r="H201"/>
  <c r="M201" s="1"/>
  <c r="R200"/>
  <c r="I200"/>
  <c r="N200" s="1"/>
  <c r="H200"/>
  <c r="M200" s="1"/>
  <c r="R199"/>
  <c r="I199"/>
  <c r="N199" s="1"/>
  <c r="H199"/>
  <c r="M199" s="1"/>
  <c r="R198"/>
  <c r="I198"/>
  <c r="N198" s="1"/>
  <c r="H198"/>
  <c r="M198" s="1"/>
  <c r="R197"/>
  <c r="I197"/>
  <c r="N197" s="1"/>
  <c r="H197"/>
  <c r="M197" s="1"/>
  <c r="R196"/>
  <c r="I196"/>
  <c r="N196" s="1"/>
  <c r="H196"/>
  <c r="M196" s="1"/>
  <c r="R195"/>
  <c r="I195"/>
  <c r="N195" s="1"/>
  <c r="H195"/>
  <c r="M195" s="1"/>
  <c r="R194"/>
  <c r="I194"/>
  <c r="N194" s="1"/>
  <c r="H194"/>
  <c r="M194" s="1"/>
  <c r="R193"/>
  <c r="I193"/>
  <c r="N193" s="1"/>
  <c r="H193"/>
  <c r="M193" s="1"/>
  <c r="R192"/>
  <c r="I192"/>
  <c r="N192" s="1"/>
  <c r="H192"/>
  <c r="M192" s="1"/>
  <c r="R191"/>
  <c r="I191"/>
  <c r="N191" s="1"/>
  <c r="H191"/>
  <c r="M191" s="1"/>
  <c r="R190"/>
  <c r="I190"/>
  <c r="N190" s="1"/>
  <c r="H190"/>
  <c r="M190" s="1"/>
  <c r="R189"/>
  <c r="I189"/>
  <c r="N189" s="1"/>
  <c r="H189"/>
  <c r="M189" s="1"/>
  <c r="R188"/>
  <c r="I188"/>
  <c r="N188" s="1"/>
  <c r="H188"/>
  <c r="M188" s="1"/>
  <c r="R187"/>
  <c r="I187"/>
  <c r="N187" s="1"/>
  <c r="H187"/>
  <c r="M187" s="1"/>
  <c r="R186"/>
  <c r="R185"/>
  <c r="I185"/>
  <c r="N185" s="1"/>
  <c r="H185"/>
  <c r="M185" s="1"/>
  <c r="R184"/>
  <c r="I184"/>
  <c r="N184" s="1"/>
  <c r="H184"/>
  <c r="M184" s="1"/>
  <c r="R183"/>
  <c r="I183"/>
  <c r="N183" s="1"/>
  <c r="H183"/>
  <c r="M183" s="1"/>
  <c r="R182"/>
  <c r="I182"/>
  <c r="N182" s="1"/>
  <c r="H182"/>
  <c r="M182" s="1"/>
  <c r="R181"/>
  <c r="I181"/>
  <c r="N181" s="1"/>
  <c r="H181"/>
  <c r="M181" s="1"/>
  <c r="R180"/>
  <c r="I180"/>
  <c r="N180" s="1"/>
  <c r="H180"/>
  <c r="M180" s="1"/>
  <c r="R179"/>
  <c r="I179"/>
  <c r="N179" s="1"/>
  <c r="H179"/>
  <c r="M179" s="1"/>
  <c r="R178"/>
  <c r="I178"/>
  <c r="N178" s="1"/>
  <c r="H178"/>
  <c r="M178" s="1"/>
  <c r="R177"/>
  <c r="I177"/>
  <c r="N177" s="1"/>
  <c r="H177"/>
  <c r="M177" s="1"/>
  <c r="R176"/>
  <c r="I176"/>
  <c r="N176" s="1"/>
  <c r="H176"/>
  <c r="M176" s="1"/>
  <c r="R175"/>
  <c r="I175"/>
  <c r="N175" s="1"/>
  <c r="H175"/>
  <c r="M175" s="1"/>
  <c r="R174"/>
  <c r="I174"/>
  <c r="N174" s="1"/>
  <c r="H174"/>
  <c r="M174" s="1"/>
  <c r="R173"/>
  <c r="I173"/>
  <c r="N173" s="1"/>
  <c r="H173"/>
  <c r="M173" s="1"/>
  <c r="R172"/>
  <c r="I172"/>
  <c r="N172" s="1"/>
  <c r="H172"/>
  <c r="M172" s="1"/>
  <c r="R171"/>
  <c r="I171"/>
  <c r="N171" s="1"/>
  <c r="H171"/>
  <c r="M171" s="1"/>
  <c r="R170"/>
  <c r="I170"/>
  <c r="N170" s="1"/>
  <c r="H170"/>
  <c r="R169"/>
  <c r="I169"/>
  <c r="N169" s="1"/>
  <c r="H169"/>
  <c r="M169" s="1"/>
  <c r="R168"/>
  <c r="I168"/>
  <c r="N168" s="1"/>
  <c r="H168"/>
  <c r="M168" s="1"/>
  <c r="R167"/>
  <c r="I167"/>
  <c r="N167" s="1"/>
  <c r="H167"/>
  <c r="M167" s="1"/>
  <c r="R166"/>
  <c r="I166"/>
  <c r="N166" s="1"/>
  <c r="H166"/>
  <c r="M166" s="1"/>
  <c r="R165"/>
  <c r="I165"/>
  <c r="N165" s="1"/>
  <c r="H165"/>
  <c r="M165" s="1"/>
  <c r="R164"/>
  <c r="I164"/>
  <c r="N164" s="1"/>
  <c r="H164"/>
  <c r="M164" s="1"/>
  <c r="R163"/>
  <c r="I163"/>
  <c r="N163" s="1"/>
  <c r="H163"/>
  <c r="M163" s="1"/>
  <c r="R162"/>
  <c r="I162"/>
  <c r="N162" s="1"/>
  <c r="H162"/>
  <c r="R161"/>
  <c r="I161"/>
  <c r="N161" s="1"/>
  <c r="H161"/>
  <c r="M161" s="1"/>
  <c r="R160"/>
  <c r="I160"/>
  <c r="N160" s="1"/>
  <c r="H160"/>
  <c r="M160" s="1"/>
  <c r="R159"/>
  <c r="I159"/>
  <c r="N159" s="1"/>
  <c r="H159"/>
  <c r="M159" s="1"/>
  <c r="R158"/>
  <c r="I158"/>
  <c r="N158" s="1"/>
  <c r="H158"/>
  <c r="M158" s="1"/>
  <c r="R157"/>
  <c r="I157"/>
  <c r="N157" s="1"/>
  <c r="H157"/>
  <c r="M157" s="1"/>
  <c r="R156"/>
  <c r="I156"/>
  <c r="N156" s="1"/>
  <c r="H156"/>
  <c r="M156" s="1"/>
  <c r="R155"/>
  <c r="I155"/>
  <c r="N155" s="1"/>
  <c r="H155"/>
  <c r="M155" s="1"/>
  <c r="R154"/>
  <c r="I154"/>
  <c r="N154" s="1"/>
  <c r="H154"/>
  <c r="R153"/>
  <c r="I153"/>
  <c r="N153" s="1"/>
  <c r="M153"/>
  <c r="R152"/>
  <c r="I152"/>
  <c r="N152" s="1"/>
  <c r="H152"/>
  <c r="M152" s="1"/>
  <c r="R151"/>
  <c r="I151"/>
  <c r="N151" s="1"/>
  <c r="H151"/>
  <c r="M151" s="1"/>
  <c r="R150"/>
  <c r="I150"/>
  <c r="N150" s="1"/>
  <c r="H150"/>
  <c r="M150" s="1"/>
  <c r="R149"/>
  <c r="I149"/>
  <c r="N149" s="1"/>
  <c r="H149"/>
  <c r="M149" s="1"/>
  <c r="R148"/>
  <c r="I148"/>
  <c r="N148" s="1"/>
  <c r="H148"/>
  <c r="M148" s="1"/>
  <c r="R147"/>
  <c r="I147"/>
  <c r="N147" s="1"/>
  <c r="H147"/>
  <c r="M147" s="1"/>
  <c r="R146"/>
  <c r="I146"/>
  <c r="N146" s="1"/>
  <c r="H146"/>
  <c r="R145"/>
  <c r="I145"/>
  <c r="N145" s="1"/>
  <c r="H145"/>
  <c r="M145" s="1"/>
  <c r="R144"/>
  <c r="I144"/>
  <c r="N144" s="1"/>
  <c r="H144"/>
  <c r="M144" s="1"/>
  <c r="R143"/>
  <c r="I143"/>
  <c r="N143" s="1"/>
  <c r="H143"/>
  <c r="M143" s="1"/>
  <c r="R142"/>
  <c r="I142"/>
  <c r="N142" s="1"/>
  <c r="H142"/>
  <c r="M142" s="1"/>
  <c r="R141"/>
  <c r="R140"/>
  <c r="I140"/>
  <c r="N140" s="1"/>
  <c r="H140"/>
  <c r="M140" s="1"/>
  <c r="R139"/>
  <c r="R138"/>
  <c r="I138"/>
  <c r="N138" s="1"/>
  <c r="H138"/>
  <c r="M138" s="1"/>
  <c r="R137"/>
  <c r="I137"/>
  <c r="N137" s="1"/>
  <c r="H137"/>
  <c r="M137" s="1"/>
  <c r="R136"/>
  <c r="I136"/>
  <c r="N136" s="1"/>
  <c r="H136"/>
  <c r="M136" s="1"/>
  <c r="R135"/>
  <c r="I135"/>
  <c r="N135" s="1"/>
  <c r="H135"/>
  <c r="M135" s="1"/>
  <c r="R134"/>
  <c r="I134"/>
  <c r="N134" s="1"/>
  <c r="H134"/>
  <c r="M134" s="1"/>
  <c r="R133"/>
  <c r="M133"/>
  <c r="R132"/>
  <c r="I132"/>
  <c r="N132" s="1"/>
  <c r="H132"/>
  <c r="M132" s="1"/>
  <c r="R131"/>
  <c r="N131"/>
  <c r="M131"/>
  <c r="R130"/>
  <c r="I130"/>
  <c r="N130" s="1"/>
  <c r="H130"/>
  <c r="M130" s="1"/>
  <c r="R129"/>
  <c r="I129"/>
  <c r="N129" s="1"/>
  <c r="H129"/>
  <c r="M129" s="1"/>
  <c r="R128"/>
  <c r="I128"/>
  <c r="N128" s="1"/>
  <c r="H128"/>
  <c r="M128" s="1"/>
  <c r="R127"/>
  <c r="I127"/>
  <c r="N127" s="1"/>
  <c r="H127"/>
  <c r="M127" s="1"/>
  <c r="R126"/>
  <c r="I126"/>
  <c r="N126" s="1"/>
  <c r="H126"/>
  <c r="M126" s="1"/>
  <c r="R125"/>
  <c r="I125"/>
  <c r="N125" s="1"/>
  <c r="H125"/>
  <c r="M125" s="1"/>
  <c r="R124"/>
  <c r="I124"/>
  <c r="N124" s="1"/>
  <c r="H124"/>
  <c r="M124" s="1"/>
  <c r="R123"/>
  <c r="I123"/>
  <c r="N123" s="1"/>
  <c r="H123"/>
  <c r="M123" s="1"/>
  <c r="R122"/>
  <c r="I122"/>
  <c r="N122" s="1"/>
  <c r="H122"/>
  <c r="M122" s="1"/>
  <c r="R121"/>
  <c r="I121"/>
  <c r="N121" s="1"/>
  <c r="H121"/>
  <c r="M121" s="1"/>
  <c r="R120"/>
  <c r="I120"/>
  <c r="N120" s="1"/>
  <c r="H120"/>
  <c r="M120" s="1"/>
  <c r="R119"/>
  <c r="I119"/>
  <c r="N119" s="1"/>
  <c r="H119"/>
  <c r="M119" s="1"/>
  <c r="R118"/>
  <c r="I118"/>
  <c r="N118" s="1"/>
  <c r="H118"/>
  <c r="M118" s="1"/>
  <c r="R117"/>
  <c r="I117"/>
  <c r="N117" s="1"/>
  <c r="H117"/>
  <c r="M117" s="1"/>
  <c r="R116"/>
  <c r="M116"/>
  <c r="R115"/>
  <c r="I115"/>
  <c r="N115" s="1"/>
  <c r="H115"/>
  <c r="M115" s="1"/>
  <c r="R114"/>
  <c r="I114"/>
  <c r="N114" s="1"/>
  <c r="H114"/>
  <c r="M114" s="1"/>
  <c r="R113"/>
  <c r="I113"/>
  <c r="N113" s="1"/>
  <c r="H113"/>
  <c r="M113" s="1"/>
  <c r="R112"/>
  <c r="I112"/>
  <c r="N112" s="1"/>
  <c r="H112"/>
  <c r="M112" s="1"/>
  <c r="R111"/>
  <c r="I111"/>
  <c r="N111" s="1"/>
  <c r="H111"/>
  <c r="M111" s="1"/>
  <c r="R110"/>
  <c r="I110"/>
  <c r="N110" s="1"/>
  <c r="H110"/>
  <c r="M110" s="1"/>
  <c r="R109"/>
  <c r="I109"/>
  <c r="N109" s="1"/>
  <c r="H109"/>
  <c r="M109" s="1"/>
  <c r="R108"/>
  <c r="I108"/>
  <c r="N108" s="1"/>
  <c r="H108"/>
  <c r="M108" s="1"/>
  <c r="R107"/>
  <c r="I107"/>
  <c r="N107" s="1"/>
  <c r="H107"/>
  <c r="M107" s="1"/>
  <c r="R106"/>
  <c r="I106"/>
  <c r="N106" s="1"/>
  <c r="H106"/>
  <c r="M106" s="1"/>
  <c r="R105"/>
  <c r="I105"/>
  <c r="N105" s="1"/>
  <c r="H105"/>
  <c r="M105" s="1"/>
  <c r="R104"/>
  <c r="I104"/>
  <c r="N104" s="1"/>
  <c r="H104"/>
  <c r="M104" s="1"/>
  <c r="R103"/>
  <c r="N103"/>
  <c r="M103"/>
  <c r="R102"/>
  <c r="I102"/>
  <c r="N102" s="1"/>
  <c r="H102"/>
  <c r="M102" s="1"/>
  <c r="R101"/>
  <c r="I101"/>
  <c r="N101" s="1"/>
  <c r="H101"/>
  <c r="M101" s="1"/>
  <c r="R100"/>
  <c r="I100"/>
  <c r="N100" s="1"/>
  <c r="H100"/>
  <c r="M100" s="1"/>
  <c r="R99"/>
  <c r="I99"/>
  <c r="N99" s="1"/>
  <c r="H99"/>
  <c r="M99" s="1"/>
  <c r="R98"/>
  <c r="I98"/>
  <c r="N98" s="1"/>
  <c r="H98"/>
  <c r="M98" s="1"/>
  <c r="R97"/>
  <c r="I97"/>
  <c r="N97" s="1"/>
  <c r="H97"/>
  <c r="M97" s="1"/>
  <c r="R96"/>
  <c r="I96"/>
  <c r="N96" s="1"/>
  <c r="H96"/>
  <c r="M96" s="1"/>
  <c r="R95"/>
  <c r="I95"/>
  <c r="N95" s="1"/>
  <c r="H95"/>
  <c r="M95" s="1"/>
  <c r="R94"/>
  <c r="I94"/>
  <c r="N94" s="1"/>
  <c r="H94"/>
  <c r="M94" s="1"/>
  <c r="R93"/>
  <c r="I93"/>
  <c r="N93" s="1"/>
  <c r="H93"/>
  <c r="M93" s="1"/>
  <c r="R92"/>
  <c r="I92"/>
  <c r="N92" s="1"/>
  <c r="H92"/>
  <c r="M92" s="1"/>
  <c r="R91"/>
  <c r="I91"/>
  <c r="N91" s="1"/>
  <c r="H91"/>
  <c r="M91" s="1"/>
  <c r="R90"/>
  <c r="I90"/>
  <c r="N90" s="1"/>
  <c r="H90"/>
  <c r="M90" s="1"/>
  <c r="R89"/>
  <c r="I89"/>
  <c r="N89" s="1"/>
  <c r="H89"/>
  <c r="M89" s="1"/>
  <c r="R88"/>
  <c r="I88"/>
  <c r="N88" s="1"/>
  <c r="H88"/>
  <c r="M88" s="1"/>
  <c r="R87"/>
  <c r="I87"/>
  <c r="N87" s="1"/>
  <c r="H87"/>
  <c r="M87" s="1"/>
  <c r="R86"/>
  <c r="I86"/>
  <c r="N86" s="1"/>
  <c r="H86"/>
  <c r="M86" s="1"/>
  <c r="R85"/>
  <c r="M85"/>
  <c r="R84"/>
  <c r="I84"/>
  <c r="N84" s="1"/>
  <c r="H84"/>
  <c r="M84" s="1"/>
  <c r="R83"/>
  <c r="I83"/>
  <c r="N83" s="1"/>
  <c r="H83"/>
  <c r="M83" s="1"/>
  <c r="R82"/>
  <c r="I82"/>
  <c r="N82" s="1"/>
  <c r="H82"/>
  <c r="M82" s="1"/>
  <c r="R81"/>
  <c r="I81"/>
  <c r="N81" s="1"/>
  <c r="H81"/>
  <c r="M81" s="1"/>
  <c r="R80"/>
  <c r="I80"/>
  <c r="N80" s="1"/>
  <c r="H80"/>
  <c r="M80" s="1"/>
  <c r="R79"/>
  <c r="I79"/>
  <c r="N79" s="1"/>
  <c r="H79"/>
  <c r="M79" s="1"/>
  <c r="R78"/>
  <c r="I78"/>
  <c r="N78" s="1"/>
  <c r="H78"/>
  <c r="M78" s="1"/>
  <c r="R77"/>
  <c r="I77"/>
  <c r="N77" s="1"/>
  <c r="H77"/>
  <c r="M77" s="1"/>
  <c r="R76"/>
  <c r="M76"/>
  <c r="R75"/>
  <c r="I75"/>
  <c r="N75" s="1"/>
  <c r="H75"/>
  <c r="M75" s="1"/>
  <c r="R74"/>
  <c r="I74"/>
  <c r="N74" s="1"/>
  <c r="H74"/>
  <c r="M74" s="1"/>
  <c r="R73"/>
  <c r="I73"/>
  <c r="N73" s="1"/>
  <c r="H73"/>
  <c r="M73" s="1"/>
  <c r="R72"/>
  <c r="I72"/>
  <c r="N72" s="1"/>
  <c r="H72"/>
  <c r="M72" s="1"/>
  <c r="R71"/>
  <c r="I71"/>
  <c r="N71" s="1"/>
  <c r="H71"/>
  <c r="M71" s="1"/>
  <c r="R70"/>
  <c r="I70"/>
  <c r="N70" s="1"/>
  <c r="H70"/>
  <c r="M70" s="1"/>
  <c r="R69"/>
  <c r="I69"/>
  <c r="N69" s="1"/>
  <c r="H69"/>
  <c r="R68"/>
  <c r="I68"/>
  <c r="N68" s="1"/>
  <c r="H68"/>
  <c r="M68" s="1"/>
  <c r="R67"/>
  <c r="I67"/>
  <c r="N67" s="1"/>
  <c r="H67"/>
  <c r="M67" s="1"/>
  <c r="R66"/>
  <c r="I66"/>
  <c r="N66" s="1"/>
  <c r="H66"/>
  <c r="M66" s="1"/>
  <c r="R65"/>
  <c r="I65"/>
  <c r="N65" s="1"/>
  <c r="H65"/>
  <c r="R64"/>
  <c r="I64"/>
  <c r="N64" s="1"/>
  <c r="H64"/>
  <c r="M64" s="1"/>
  <c r="R63"/>
  <c r="I63"/>
  <c r="N63" s="1"/>
  <c r="H63"/>
  <c r="M63" s="1"/>
  <c r="R62"/>
  <c r="I62"/>
  <c r="N62" s="1"/>
  <c r="H62"/>
  <c r="M62" s="1"/>
  <c r="R61"/>
  <c r="I61"/>
  <c r="N61" s="1"/>
  <c r="H61"/>
  <c r="M61" s="1"/>
  <c r="R60"/>
  <c r="I60"/>
  <c r="N60" s="1"/>
  <c r="H60"/>
  <c r="M60" s="1"/>
  <c r="R59"/>
  <c r="R58"/>
  <c r="I58"/>
  <c r="N58" s="1"/>
  <c r="H58"/>
  <c r="M58" s="1"/>
  <c r="R57"/>
  <c r="I57"/>
  <c r="N57" s="1"/>
  <c r="H57"/>
  <c r="M57" s="1"/>
  <c r="R56"/>
  <c r="I56"/>
  <c r="N56" s="1"/>
  <c r="H56"/>
  <c r="M56" s="1"/>
  <c r="R55"/>
  <c r="I55"/>
  <c r="N55" s="1"/>
  <c r="H55"/>
  <c r="M55" s="1"/>
  <c r="R54"/>
  <c r="I54"/>
  <c r="N54" s="1"/>
  <c r="H54"/>
  <c r="M54" s="1"/>
  <c r="R53"/>
  <c r="I53"/>
  <c r="N53" s="1"/>
  <c r="H53"/>
  <c r="M53" s="1"/>
  <c r="R52"/>
  <c r="I52"/>
  <c r="N52" s="1"/>
  <c r="H52"/>
  <c r="M52" s="1"/>
  <c r="R51"/>
  <c r="N51"/>
  <c r="M51"/>
  <c r="O51" s="1"/>
  <c r="R50"/>
  <c r="I50"/>
  <c r="N50" s="1"/>
  <c r="H50"/>
  <c r="M50" s="1"/>
  <c r="R49"/>
  <c r="I49"/>
  <c r="N49" s="1"/>
  <c r="H49"/>
  <c r="M49" s="1"/>
  <c r="R48"/>
  <c r="I48"/>
  <c r="N48" s="1"/>
  <c r="H48"/>
  <c r="M48" s="1"/>
  <c r="R47"/>
  <c r="I47"/>
  <c r="N47" s="1"/>
  <c r="H47"/>
  <c r="M47" s="1"/>
  <c r="R46"/>
  <c r="I46"/>
  <c r="N46" s="1"/>
  <c r="H46"/>
  <c r="M46" s="1"/>
  <c r="R45"/>
  <c r="I45"/>
  <c r="N45" s="1"/>
  <c r="H45"/>
  <c r="M45" s="1"/>
  <c r="R44"/>
  <c r="M44"/>
  <c r="R43"/>
  <c r="I43"/>
  <c r="N43" s="1"/>
  <c r="H43"/>
  <c r="M43" s="1"/>
  <c r="R42"/>
  <c r="I42"/>
  <c r="N42" s="1"/>
  <c r="H42"/>
  <c r="M42" s="1"/>
  <c r="R41"/>
  <c r="I41"/>
  <c r="N41" s="1"/>
  <c r="H41"/>
  <c r="M41" s="1"/>
  <c r="R40"/>
  <c r="I40"/>
  <c r="N40" s="1"/>
  <c r="H40"/>
  <c r="M40" s="1"/>
  <c r="R39"/>
  <c r="I39"/>
  <c r="N39" s="1"/>
  <c r="H39"/>
  <c r="M39" s="1"/>
  <c r="R38"/>
  <c r="I38"/>
  <c r="N38" s="1"/>
  <c r="H38"/>
  <c r="M38" s="1"/>
  <c r="R37"/>
  <c r="I37"/>
  <c r="N37" s="1"/>
  <c r="H37"/>
  <c r="M37" s="1"/>
  <c r="R36"/>
  <c r="I36"/>
  <c r="N36" s="1"/>
  <c r="H36"/>
  <c r="M36" s="1"/>
  <c r="R35"/>
  <c r="I35"/>
  <c r="N35" s="1"/>
  <c r="H35"/>
  <c r="M35" s="1"/>
  <c r="R34"/>
  <c r="I34"/>
  <c r="N34" s="1"/>
  <c r="H34"/>
  <c r="M34" s="1"/>
  <c r="R33"/>
  <c r="I33"/>
  <c r="N33" s="1"/>
  <c r="H33"/>
  <c r="M33" s="1"/>
  <c r="R32"/>
  <c r="N32"/>
  <c r="M32"/>
  <c r="R31"/>
  <c r="I31"/>
  <c r="N31" s="1"/>
  <c r="H31"/>
  <c r="M31" s="1"/>
  <c r="R30"/>
  <c r="I30"/>
  <c r="N30" s="1"/>
  <c r="H30"/>
  <c r="M30" s="1"/>
  <c r="R29"/>
  <c r="I29"/>
  <c r="N29" s="1"/>
  <c r="H29"/>
  <c r="M29" s="1"/>
  <c r="R28"/>
  <c r="I28"/>
  <c r="N28" s="1"/>
  <c r="H28"/>
  <c r="M28" s="1"/>
  <c r="R27"/>
  <c r="I27"/>
  <c r="N27" s="1"/>
  <c r="H27"/>
  <c r="M27" s="1"/>
  <c r="R26"/>
  <c r="I26"/>
  <c r="N26" s="1"/>
  <c r="H26"/>
  <c r="M26" s="1"/>
  <c r="R25"/>
  <c r="I25"/>
  <c r="N25" s="1"/>
  <c r="H25"/>
  <c r="M25" s="1"/>
  <c r="R24"/>
  <c r="I24"/>
  <c r="N24" s="1"/>
  <c r="H24"/>
  <c r="M24" s="1"/>
  <c r="R23"/>
  <c r="I23"/>
  <c r="N23" s="1"/>
  <c r="H23"/>
  <c r="M23" s="1"/>
  <c r="R22"/>
  <c r="I22"/>
  <c r="N22" s="1"/>
  <c r="H22"/>
  <c r="M22" s="1"/>
  <c r="R21"/>
  <c r="I21"/>
  <c r="N21" s="1"/>
  <c r="H21"/>
  <c r="M21" s="1"/>
  <c r="R20"/>
  <c r="I20"/>
  <c r="N20" s="1"/>
  <c r="H20"/>
  <c r="M20" s="1"/>
  <c r="R19"/>
  <c r="I19"/>
  <c r="N19" s="1"/>
  <c r="H19"/>
  <c r="M19" s="1"/>
  <c r="R18"/>
  <c r="I18"/>
  <c r="N18" s="1"/>
  <c r="H18"/>
  <c r="M18" s="1"/>
  <c r="R17"/>
  <c r="N17"/>
  <c r="M17"/>
  <c r="R16"/>
  <c r="I16"/>
  <c r="N16" s="1"/>
  <c r="H16"/>
  <c r="M16" s="1"/>
  <c r="R15"/>
  <c r="I15"/>
  <c r="N15" s="1"/>
  <c r="H15"/>
  <c r="M15" s="1"/>
  <c r="R14"/>
  <c r="I14"/>
  <c r="N14" s="1"/>
  <c r="H14"/>
  <c r="M14" s="1"/>
  <c r="R13"/>
  <c r="I13"/>
  <c r="N13" s="1"/>
  <c r="H13"/>
  <c r="M13" s="1"/>
  <c r="R12"/>
  <c r="I12"/>
  <c r="N12" s="1"/>
  <c r="H12"/>
  <c r="M12" s="1"/>
  <c r="R11"/>
  <c r="I11"/>
  <c r="N11" s="1"/>
  <c r="H11"/>
  <c r="M11" s="1"/>
  <c r="R10"/>
  <c r="Q9"/>
  <c r="L9"/>
  <c r="A7"/>
  <c r="P1"/>
  <c r="O70" l="1"/>
  <c r="J146"/>
  <c r="J32"/>
  <c r="O72"/>
  <c r="O17"/>
  <c r="J154"/>
  <c r="J162"/>
  <c r="O151"/>
  <c r="O159"/>
  <c r="O167"/>
  <c r="O175"/>
  <c r="J131"/>
  <c r="J260"/>
  <c r="O10"/>
  <c r="O103"/>
  <c r="J44"/>
  <c r="N44"/>
  <c r="J85"/>
  <c r="N85"/>
  <c r="O85" s="1"/>
  <c r="J133"/>
  <c r="N133"/>
  <c r="O133" s="1"/>
  <c r="J76"/>
  <c r="N76"/>
  <c r="O76" s="1"/>
  <c r="J116"/>
  <c r="O44"/>
  <c r="J65"/>
  <c r="J69"/>
  <c r="O116"/>
  <c r="J170"/>
  <c r="J10"/>
  <c r="J140"/>
  <c r="M65"/>
  <c r="O71"/>
  <c r="M146"/>
  <c r="O147"/>
  <c r="M154"/>
  <c r="O155"/>
  <c r="M162"/>
  <c r="O163"/>
  <c r="M170"/>
  <c r="O171"/>
  <c r="O174"/>
  <c r="O176"/>
  <c r="J274"/>
  <c r="J272"/>
  <c r="J270"/>
  <c r="J268"/>
  <c r="J266"/>
  <c r="J264"/>
  <c r="J262"/>
  <c r="J258"/>
  <c r="J256"/>
  <c r="J254"/>
  <c r="J252"/>
  <c r="J250"/>
  <c r="J248"/>
  <c r="J246"/>
  <c r="J244"/>
  <c r="J242"/>
  <c r="J240"/>
  <c r="J238"/>
  <c r="J236"/>
  <c r="J234"/>
  <c r="J232"/>
  <c r="J230"/>
  <c r="J228"/>
  <c r="J226"/>
  <c r="J224"/>
  <c r="J222"/>
  <c r="J220"/>
  <c r="J218"/>
  <c r="J216"/>
  <c r="J214"/>
  <c r="J212"/>
  <c r="J210"/>
  <c r="J208"/>
  <c r="J206"/>
  <c r="J204"/>
  <c r="J202"/>
  <c r="J200"/>
  <c r="J198"/>
  <c r="J196"/>
  <c r="J194"/>
  <c r="J192"/>
  <c r="J190"/>
  <c r="J188"/>
  <c r="J184"/>
  <c r="J182"/>
  <c r="J180"/>
  <c r="J178"/>
  <c r="J176"/>
  <c r="J174"/>
  <c r="J172"/>
  <c r="J168"/>
  <c r="J166"/>
  <c r="J164"/>
  <c r="J160"/>
  <c r="J158"/>
  <c r="J156"/>
  <c r="J152"/>
  <c r="J150"/>
  <c r="J148"/>
  <c r="J144"/>
  <c r="J142"/>
  <c r="J138"/>
  <c r="J136"/>
  <c r="J134"/>
  <c r="J132"/>
  <c r="J130"/>
  <c r="J128"/>
  <c r="J126"/>
  <c r="J124"/>
  <c r="J122"/>
  <c r="J120"/>
  <c r="J118"/>
  <c r="J114"/>
  <c r="J112"/>
  <c r="J110"/>
  <c r="J108"/>
  <c r="J106"/>
  <c r="J104"/>
  <c r="J102"/>
  <c r="J100"/>
  <c r="J98"/>
  <c r="J96"/>
  <c r="J94"/>
  <c r="J92"/>
  <c r="J90"/>
  <c r="J88"/>
  <c r="J86"/>
  <c r="J84"/>
  <c r="J82"/>
  <c r="J80"/>
  <c r="J78"/>
  <c r="J74"/>
  <c r="J72"/>
  <c r="J70"/>
  <c r="J68"/>
  <c r="J66"/>
  <c r="J64"/>
  <c r="J62"/>
  <c r="J60"/>
  <c r="J58"/>
  <c r="J56"/>
  <c r="J54"/>
  <c r="J52"/>
  <c r="J50"/>
  <c r="J48"/>
  <c r="J46"/>
  <c r="J42"/>
  <c r="J40"/>
  <c r="J38"/>
  <c r="J36"/>
  <c r="J34"/>
  <c r="J30"/>
  <c r="J28"/>
  <c r="J26"/>
  <c r="J24"/>
  <c r="J22"/>
  <c r="J20"/>
  <c r="J18"/>
  <c r="J16"/>
  <c r="J14"/>
  <c r="J12"/>
  <c r="M69"/>
  <c r="J275"/>
  <c r="J273"/>
  <c r="J271"/>
  <c r="J269"/>
  <c r="J267"/>
  <c r="J265"/>
  <c r="J263"/>
  <c r="J261"/>
  <c r="J259"/>
  <c r="J257"/>
  <c r="J255"/>
  <c r="J253"/>
  <c r="J251"/>
  <c r="J249"/>
  <c r="J247"/>
  <c r="J245"/>
  <c r="J243"/>
  <c r="J241"/>
  <c r="J239"/>
  <c r="J237"/>
  <c r="J235"/>
  <c r="J233"/>
  <c r="J231"/>
  <c r="J229"/>
  <c r="J227"/>
  <c r="J225"/>
  <c r="J223"/>
  <c r="J221"/>
  <c r="J219"/>
  <c r="J217"/>
  <c r="J215"/>
  <c r="J213"/>
  <c r="J211"/>
  <c r="J209"/>
  <c r="J207"/>
  <c r="J205"/>
  <c r="J203"/>
  <c r="J201"/>
  <c r="J199"/>
  <c r="J197"/>
  <c r="J195"/>
  <c r="J193"/>
  <c r="J191"/>
  <c r="J189"/>
  <c r="J187"/>
  <c r="J185"/>
  <c r="J183"/>
  <c r="J181"/>
  <c r="J179"/>
  <c r="J177"/>
  <c r="J175"/>
  <c r="J173"/>
  <c r="J171"/>
  <c r="J169"/>
  <c r="J167"/>
  <c r="J165"/>
  <c r="J163"/>
  <c r="J161"/>
  <c r="J159"/>
  <c r="J157"/>
  <c r="J155"/>
  <c r="J153"/>
  <c r="J151"/>
  <c r="J149"/>
  <c r="J147"/>
  <c r="J145"/>
  <c r="J143"/>
  <c r="J137"/>
  <c r="J135"/>
  <c r="J129"/>
  <c r="J127"/>
  <c r="J125"/>
  <c r="J123"/>
  <c r="J121"/>
  <c r="J119"/>
  <c r="J117"/>
  <c r="J115"/>
  <c r="J113"/>
  <c r="J111"/>
  <c r="J109"/>
  <c r="J107"/>
  <c r="J105"/>
  <c r="J101"/>
  <c r="J99"/>
  <c r="J97"/>
  <c r="J95"/>
  <c r="J93"/>
  <c r="J91"/>
  <c r="J89"/>
  <c r="J87"/>
  <c r="J83"/>
  <c r="J81"/>
  <c r="J79"/>
  <c r="J77"/>
  <c r="J75"/>
  <c r="J73"/>
  <c r="J71"/>
  <c r="J67"/>
  <c r="J63"/>
  <c r="J61"/>
  <c r="J57"/>
  <c r="J55"/>
  <c r="J53"/>
  <c r="J49"/>
  <c r="J47"/>
  <c r="J45"/>
  <c r="J43"/>
  <c r="J41"/>
  <c r="J39"/>
  <c r="J37"/>
  <c r="J35"/>
  <c r="J33"/>
  <c r="J31"/>
  <c r="J29"/>
  <c r="J27"/>
  <c r="J25"/>
  <c r="J23"/>
  <c r="J21"/>
  <c r="J19"/>
  <c r="J15"/>
  <c r="J13"/>
  <c r="J11"/>
  <c r="O149"/>
  <c r="O153"/>
  <c r="O157"/>
  <c r="O161"/>
  <c r="O165"/>
  <c r="O169"/>
  <c r="O173"/>
  <c r="O11"/>
  <c r="O13"/>
  <c r="O15"/>
  <c r="O45"/>
  <c r="O47"/>
  <c r="O49"/>
  <c r="O73"/>
  <c r="O75"/>
  <c r="O87"/>
  <c r="O89"/>
  <c r="O91"/>
  <c r="O93"/>
  <c r="O95"/>
  <c r="O97"/>
  <c r="O99"/>
  <c r="O101"/>
  <c r="O117"/>
  <c r="O119"/>
  <c r="O121"/>
  <c r="O123"/>
  <c r="O125"/>
  <c r="O127"/>
  <c r="O129"/>
  <c r="O131"/>
  <c r="O148"/>
  <c r="O150"/>
  <c r="O152"/>
  <c r="O154"/>
  <c r="O156"/>
  <c r="O158"/>
  <c r="O160"/>
  <c r="O162"/>
  <c r="O164"/>
  <c r="O166"/>
  <c r="O168"/>
  <c r="O170"/>
  <c r="O172"/>
  <c r="O12"/>
  <c r="O14"/>
  <c r="O16"/>
  <c r="O46"/>
  <c r="O48"/>
  <c r="O50"/>
  <c r="O74"/>
  <c r="O86"/>
  <c r="O88"/>
  <c r="O90"/>
  <c r="O92"/>
  <c r="O94"/>
  <c r="O96"/>
  <c r="O98"/>
  <c r="O100"/>
  <c r="O102"/>
  <c r="O118"/>
  <c r="O120"/>
  <c r="O122"/>
  <c r="O124"/>
  <c r="O126"/>
  <c r="O128"/>
  <c r="O130"/>
  <c r="O132"/>
  <c r="M1"/>
  <c r="O19"/>
  <c r="O21"/>
  <c r="O23"/>
  <c r="O25"/>
  <c r="O27"/>
  <c r="O29"/>
  <c r="O31"/>
  <c r="O33"/>
  <c r="O35"/>
  <c r="O37"/>
  <c r="O39"/>
  <c r="O41"/>
  <c r="O43"/>
  <c r="O53"/>
  <c r="O55"/>
  <c r="O57"/>
  <c r="O60"/>
  <c r="O62"/>
  <c r="O64"/>
  <c r="O66"/>
  <c r="O68"/>
  <c r="O77"/>
  <c r="O79"/>
  <c r="O81"/>
  <c r="O83"/>
  <c r="O105"/>
  <c r="O107"/>
  <c r="O109"/>
  <c r="O111"/>
  <c r="O113"/>
  <c r="O115"/>
  <c r="O135"/>
  <c r="O137"/>
  <c r="O140"/>
  <c r="O143"/>
  <c r="O145"/>
  <c r="O18"/>
  <c r="O20"/>
  <c r="O22"/>
  <c r="O24"/>
  <c r="O26"/>
  <c r="O28"/>
  <c r="O30"/>
  <c r="O32"/>
  <c r="O34"/>
  <c r="O36"/>
  <c r="O38"/>
  <c r="O40"/>
  <c r="O42"/>
  <c r="O52"/>
  <c r="O54"/>
  <c r="O56"/>
  <c r="Q56" s="1"/>
  <c r="O58"/>
  <c r="O61"/>
  <c r="O63"/>
  <c r="O65"/>
  <c r="O67"/>
  <c r="O69"/>
  <c r="O78"/>
  <c r="O80"/>
  <c r="O82"/>
  <c r="O84"/>
  <c r="O104"/>
  <c r="O106"/>
  <c r="O108"/>
  <c r="O110"/>
  <c r="O112"/>
  <c r="O114"/>
  <c r="O134"/>
  <c r="O136"/>
  <c r="O138"/>
  <c r="O142"/>
  <c r="O144"/>
  <c r="O146"/>
  <c r="O177"/>
  <c r="O179"/>
  <c r="O181"/>
  <c r="O183"/>
  <c r="O185"/>
  <c r="O188"/>
  <c r="O190"/>
  <c r="O192"/>
  <c r="O194"/>
  <c r="O196"/>
  <c r="O198"/>
  <c r="O200"/>
  <c r="O202"/>
  <c r="O204"/>
  <c r="O206"/>
  <c r="O208"/>
  <c r="O210"/>
  <c r="O212"/>
  <c r="O214"/>
  <c r="O216"/>
  <c r="O218"/>
  <c r="O220"/>
  <c r="O222"/>
  <c r="O224"/>
  <c r="O226"/>
  <c r="O228"/>
  <c r="O230"/>
  <c r="O232"/>
  <c r="O234"/>
  <c r="O236"/>
  <c r="O238"/>
  <c r="O240"/>
  <c r="O242"/>
  <c r="O244"/>
  <c r="O246"/>
  <c r="O248"/>
  <c r="O250"/>
  <c r="O252"/>
  <c r="O254"/>
  <c r="O256"/>
  <c r="O258"/>
  <c r="O260"/>
  <c r="O262"/>
  <c r="O264"/>
  <c r="O266"/>
  <c r="O268"/>
  <c r="O270"/>
  <c r="O272"/>
  <c r="O274"/>
  <c r="O178"/>
  <c r="O180"/>
  <c r="O182"/>
  <c r="O184"/>
  <c r="O187"/>
  <c r="O189"/>
  <c r="O191"/>
  <c r="O193"/>
  <c r="O195"/>
  <c r="O197"/>
  <c r="O199"/>
  <c r="O201"/>
  <c r="O203"/>
  <c r="O205"/>
  <c r="O207"/>
  <c r="O209"/>
  <c r="O211"/>
  <c r="O213"/>
  <c r="O215"/>
  <c r="O217"/>
  <c r="O219"/>
  <c r="O221"/>
  <c r="O223"/>
  <c r="O225"/>
  <c r="O227"/>
  <c r="O229"/>
  <c r="O231"/>
  <c r="O233"/>
  <c r="O235"/>
  <c r="O237"/>
  <c r="O239"/>
  <c r="O241"/>
  <c r="O243"/>
  <c r="O245"/>
  <c r="O247"/>
  <c r="O249"/>
  <c r="O251"/>
  <c r="O253"/>
  <c r="O255"/>
  <c r="O257"/>
  <c r="O259"/>
  <c r="O261"/>
  <c r="O263"/>
  <c r="O265"/>
  <c r="O267"/>
  <c r="O269"/>
  <c r="O271"/>
  <c r="O273"/>
  <c r="O275"/>
  <c r="N1" l="1"/>
  <c r="J1"/>
  <c r="O1"/>
  <c r="O5"/>
  <c r="Q190" l="1"/>
  <c r="L5" l="1"/>
  <c r="L1"/>
  <c r="Q192" l="1"/>
  <c r="Q165"/>
  <c r="Q173"/>
  <c r="Q57" l="1"/>
  <c r="Q193"/>
  <c r="Q171"/>
  <c r="Q149" l="1"/>
  <c r="Q10" l="1"/>
  <c r="Q245"/>
  <c r="Q143"/>
  <c r="Q121"/>
  <c r="Q195"/>
  <c r="Q238" l="1"/>
  <c r="Q153"/>
  <c r="Q42"/>
  <c r="Q47"/>
  <c r="Q102"/>
  <c r="Q123"/>
  <c r="Q96"/>
  <c r="Q220"/>
  <c r="Q203"/>
  <c r="Q36"/>
  <c r="Q187"/>
  <c r="Q200"/>
  <c r="Q199"/>
  <c r="Q198"/>
  <c r="Q244"/>
  <c r="Q33"/>
  <c r="Q126"/>
  <c r="Q188"/>
  <c r="Q52"/>
  <c r="Q208"/>
  <c r="Q216"/>
  <c r="Q212"/>
  <c r="Q100"/>
  <c r="Q273"/>
  <c r="Q154"/>
  <c r="Q71"/>
  <c r="Q176" l="1"/>
  <c r="Q196"/>
  <c r="Q25"/>
  <c r="Q38"/>
  <c r="Q31"/>
  <c r="Q197"/>
  <c r="Q210"/>
  <c r="Q66"/>
  <c r="Q127"/>
  <c r="Q162"/>
  <c r="Q28"/>
  <c r="Q140"/>
  <c r="Q269"/>
  <c r="Q170"/>
  <c r="Q181"/>
  <c r="Q35"/>
  <c r="Q62"/>
  <c r="Q76"/>
  <c r="Q252"/>
  <c r="Q45"/>
  <c r="Q116"/>
  <c r="Q72"/>
  <c r="Q21"/>
  <c r="Q99"/>
  <c r="Q27"/>
  <c r="Q274"/>
  <c r="Q218"/>
  <c r="Q142"/>
  <c r="Q37"/>
  <c r="Q221"/>
  <c r="Q106"/>
  <c r="Q236"/>
  <c r="Q44"/>
  <c r="Q63"/>
  <c r="Q105"/>
  <c r="Q97"/>
  <c r="Q83"/>
  <c r="Q103"/>
  <c r="Q51"/>
  <c r="Q81"/>
  <c r="Q15"/>
  <c r="Q240"/>
  <c r="Q243"/>
  <c r="Q136"/>
  <c r="Q24"/>
  <c r="Q191"/>
  <c r="Q172"/>
  <c r="Q228"/>
  <c r="Q128"/>
  <c r="Q177"/>
  <c r="Q22"/>
  <c r="Q148"/>
  <c r="Q230"/>
  <c r="Q39"/>
  <c r="Q18"/>
  <c r="Q166"/>
  <c r="Q261"/>
  <c r="Q11"/>
  <c r="Q248"/>
  <c r="Q61"/>
  <c r="Q117"/>
  <c r="Q234"/>
  <c r="Q147"/>
  <c r="Q132"/>
  <c r="Q222"/>
  <c r="Q17"/>
  <c r="Q167"/>
  <c r="Q130"/>
  <c r="Q150"/>
  <c r="Q145"/>
  <c r="Q164"/>
  <c r="Q23"/>
  <c r="Q77"/>
  <c r="Q169"/>
  <c r="Q110"/>
  <c r="Q90"/>
  <c r="Q85"/>
  <c r="Q175"/>
  <c r="Q122"/>
  <c r="Q34"/>
  <c r="Q138"/>
  <c r="Q64"/>
  <c r="Q12"/>
  <c r="Q41"/>
  <c r="Q267"/>
  <c r="Q232"/>
  <c r="Q168"/>
  <c r="Q253"/>
  <c r="Q209"/>
  <c r="Q182"/>
  <c r="Q46"/>
  <c r="Q206"/>
  <c r="Q131"/>
  <c r="Q59"/>
  <c r="Q78"/>
  <c r="Q194"/>
  <c r="Q86"/>
  <c r="Q43"/>
  <c r="Q185"/>
  <c r="Q19"/>
  <c r="Q178"/>
  <c r="Q265"/>
  <c r="Q89"/>
  <c r="Q146"/>
  <c r="Q272"/>
  <c r="Q91"/>
  <c r="Q111" l="1"/>
  <c r="Q104"/>
  <c r="Q247"/>
  <c r="Q225"/>
  <c r="Q183"/>
  <c r="Q226"/>
  <c r="Q271"/>
  <c r="Q88"/>
  <c r="Q68"/>
  <c r="Q256"/>
  <c r="Q108"/>
  <c r="Q160"/>
  <c r="Q137"/>
  <c r="Q58"/>
  <c r="Q32"/>
  <c r="Q184"/>
  <c r="Q213"/>
  <c r="Q20"/>
  <c r="Q207"/>
  <c r="Q254"/>
  <c r="Q266"/>
  <c r="Q214"/>
  <c r="Q129"/>
  <c r="Q79"/>
  <c r="Q40"/>
  <c r="Q65"/>
  <c r="Q107"/>
  <c r="Q174"/>
  <c r="Q246"/>
  <c r="Q80"/>
  <c r="Q262"/>
  <c r="Q161"/>
  <c r="Q120"/>
  <c r="Q118"/>
  <c r="Q179"/>
  <c r="Q180"/>
  <c r="Q119"/>
  <c r="Q13"/>
  <c r="Q251"/>
  <c r="Q139"/>
  <c r="Q233"/>
  <c r="Q84"/>
  <c r="Q159"/>
  <c r="Q241"/>
  <c r="Q133"/>
  <c r="Q260"/>
  <c r="Q113"/>
  <c r="Q223"/>
  <c r="Q205"/>
  <c r="Q224"/>
  <c r="Q93"/>
  <c r="Q134"/>
  <c r="Q242"/>
  <c r="Q87"/>
  <c r="Q115"/>
  <c r="Q229"/>
  <c r="Q237"/>
  <c r="Q53"/>
  <c r="Q14"/>
  <c r="Q114"/>
  <c r="Q215"/>
  <c r="Q75"/>
  <c r="Q259"/>
  <c r="Q157"/>
  <c r="Q249"/>
  <c r="Q239"/>
  <c r="Q211"/>
  <c r="Q152"/>
  <c r="Q54"/>
  <c r="Q92"/>
  <c r="Q98"/>
  <c r="Q67"/>
  <c r="Q101"/>
  <c r="Q158"/>
  <c r="Q201"/>
  <c r="Q48"/>
  <c r="Q73"/>
  <c r="Q135"/>
  <c r="Q217"/>
  <c r="Q144"/>
  <c r="Q124"/>
  <c r="Q109"/>
  <c r="Q227"/>
  <c r="Q60"/>
  <c r="Q94"/>
  <c r="Q235"/>
  <c r="Q202"/>
  <c r="Q95"/>
  <c r="Q231"/>
  <c r="Q257"/>
  <c r="Q49"/>
  <c r="Q156"/>
  <c r="Q26"/>
  <c r="Q186"/>
  <c r="Q50"/>
  <c r="Q55"/>
  <c r="Q70"/>
  <c r="Q69"/>
  <c r="Q16"/>
  <c r="Q125"/>
  <c r="Q204"/>
  <c r="Q219"/>
  <c r="Q74"/>
  <c r="Q82"/>
  <c r="Q189" l="1"/>
  <c r="Q155"/>
  <c r="Q29"/>
  <c r="Q163"/>
  <c r="Q151"/>
  <c r="Q141"/>
  <c r="Q112"/>
  <c r="Q263"/>
  <c r="Q270"/>
  <c r="Q268"/>
  <c r="Q250"/>
  <c r="Q255"/>
  <c r="Q258"/>
  <c r="Q275"/>
  <c r="Q264"/>
  <c r="Q30"/>
  <c r="Q1" l="1"/>
  <c r="K1"/>
  <c r="K5"/>
  <c r="Q5" l="1"/>
</calcChain>
</file>

<file path=xl/sharedStrings.xml><?xml version="1.0" encoding="utf-8"?>
<sst xmlns="http://schemas.openxmlformats.org/spreadsheetml/2006/main" count="298" uniqueCount="290">
  <si>
    <t>ОПЛАТА по разноске платежей автомат</t>
  </si>
  <si>
    <t xml:space="preserve">Остаток расчетный </t>
  </si>
  <si>
    <t>За период</t>
  </si>
  <si>
    <t>Остаток средств  на</t>
  </si>
  <si>
    <t xml:space="preserve">Оплата </t>
  </si>
  <si>
    <t>Сумма  начислений</t>
  </si>
  <si>
    <t>Перерас-</t>
  </si>
  <si>
    <t>2019г</t>
  </si>
  <si>
    <t>КВТ</t>
  </si>
  <si>
    <t>руб.</t>
  </si>
  <si>
    <t>чет</t>
  </si>
  <si>
    <t>Код_</t>
  </si>
  <si>
    <t>АктЭн_M</t>
  </si>
  <si>
    <t>АктЭн_L</t>
  </si>
  <si>
    <t>СуммАктЭн</t>
  </si>
  <si>
    <t>Всего</t>
  </si>
  <si>
    <t>День</t>
  </si>
  <si>
    <t>Ночь</t>
  </si>
  <si>
    <t>руб</t>
  </si>
  <si>
    <t xml:space="preserve">     Код</t>
  </si>
  <si>
    <t xml:space="preserve">№002 </t>
  </si>
  <si>
    <t xml:space="preserve">№003 </t>
  </si>
  <si>
    <t xml:space="preserve">№004 </t>
  </si>
  <si>
    <t xml:space="preserve">№005 </t>
  </si>
  <si>
    <t xml:space="preserve">№006 </t>
  </si>
  <si>
    <t xml:space="preserve">№007 </t>
  </si>
  <si>
    <t xml:space="preserve">№008 </t>
  </si>
  <si>
    <t xml:space="preserve">№009а </t>
  </si>
  <si>
    <t>№010</t>
  </si>
  <si>
    <t>№011</t>
  </si>
  <si>
    <t xml:space="preserve">№012 </t>
  </si>
  <si>
    <t>№012а</t>
  </si>
  <si>
    <t xml:space="preserve">№013 </t>
  </si>
  <si>
    <t xml:space="preserve">№014 </t>
  </si>
  <si>
    <t xml:space="preserve">№015 </t>
  </si>
  <si>
    <t xml:space="preserve">№016\17 </t>
  </si>
  <si>
    <t xml:space="preserve">№018 </t>
  </si>
  <si>
    <t xml:space="preserve">№019 </t>
  </si>
  <si>
    <t xml:space="preserve">№020 </t>
  </si>
  <si>
    <t>№021\1</t>
  </si>
  <si>
    <t xml:space="preserve">№021\2 </t>
  </si>
  <si>
    <t>№022</t>
  </si>
  <si>
    <t>№022а</t>
  </si>
  <si>
    <t>№023</t>
  </si>
  <si>
    <t>№024</t>
  </si>
  <si>
    <t>№025</t>
  </si>
  <si>
    <t>№026</t>
  </si>
  <si>
    <t>№027</t>
  </si>
  <si>
    <t>№028</t>
  </si>
  <si>
    <t>№030</t>
  </si>
  <si>
    <t>№031\1</t>
  </si>
  <si>
    <t>№031\2</t>
  </si>
  <si>
    <t xml:space="preserve">№032 </t>
  </si>
  <si>
    <t xml:space="preserve">№033 </t>
  </si>
  <si>
    <t xml:space="preserve">№034 </t>
  </si>
  <si>
    <t xml:space="preserve">№035 </t>
  </si>
  <si>
    <t xml:space="preserve">№036 </t>
  </si>
  <si>
    <t xml:space="preserve">№037 </t>
  </si>
  <si>
    <t>№038</t>
  </si>
  <si>
    <t>№040</t>
  </si>
  <si>
    <t xml:space="preserve">№041 </t>
  </si>
  <si>
    <t xml:space="preserve">№041а </t>
  </si>
  <si>
    <t xml:space="preserve">№042 </t>
  </si>
  <si>
    <t xml:space="preserve">№043\1 </t>
  </si>
  <si>
    <t xml:space="preserve">№043\2 </t>
  </si>
  <si>
    <t xml:space="preserve">№044 </t>
  </si>
  <si>
    <t>№045 не установлен</t>
  </si>
  <si>
    <t xml:space="preserve">№046 </t>
  </si>
  <si>
    <t xml:space="preserve">№046а </t>
  </si>
  <si>
    <t xml:space="preserve">№047 </t>
  </si>
  <si>
    <t xml:space="preserve">№048 </t>
  </si>
  <si>
    <t xml:space="preserve">№049 </t>
  </si>
  <si>
    <t xml:space="preserve">№050 </t>
  </si>
  <si>
    <t xml:space="preserve">№051 </t>
  </si>
  <si>
    <t xml:space="preserve">№052 </t>
  </si>
  <si>
    <t xml:space="preserve">№052а </t>
  </si>
  <si>
    <t xml:space="preserve">№053 </t>
  </si>
  <si>
    <t xml:space="preserve">№054 </t>
  </si>
  <si>
    <t xml:space="preserve">№055 </t>
  </si>
  <si>
    <t xml:space="preserve">№056 </t>
  </si>
  <si>
    <t xml:space="preserve">№057 </t>
  </si>
  <si>
    <t xml:space="preserve">№058 </t>
  </si>
  <si>
    <t xml:space="preserve">№059 </t>
  </si>
  <si>
    <t xml:space="preserve">№060 </t>
  </si>
  <si>
    <t xml:space="preserve">№061 </t>
  </si>
  <si>
    <t xml:space="preserve">№062 </t>
  </si>
  <si>
    <t xml:space="preserve">№062а </t>
  </si>
  <si>
    <t xml:space="preserve">№063 </t>
  </si>
  <si>
    <t xml:space="preserve">№064\1 </t>
  </si>
  <si>
    <t xml:space="preserve">№064\2 </t>
  </si>
  <si>
    <t xml:space="preserve">№065 </t>
  </si>
  <si>
    <t xml:space="preserve">№066 </t>
  </si>
  <si>
    <t>№067</t>
  </si>
  <si>
    <t xml:space="preserve">№068 </t>
  </si>
  <si>
    <t xml:space="preserve">№069 </t>
  </si>
  <si>
    <t xml:space="preserve">№070 </t>
  </si>
  <si>
    <t xml:space="preserve">№071 </t>
  </si>
  <si>
    <t xml:space="preserve">№072 </t>
  </si>
  <si>
    <t xml:space="preserve">№073 </t>
  </si>
  <si>
    <t xml:space="preserve">№074 </t>
  </si>
  <si>
    <t xml:space="preserve">№075 </t>
  </si>
  <si>
    <t>№076</t>
  </si>
  <si>
    <t xml:space="preserve">№077 </t>
  </si>
  <si>
    <t xml:space="preserve">№078 </t>
  </si>
  <si>
    <t xml:space="preserve">№079 </t>
  </si>
  <si>
    <t xml:space="preserve">№080 </t>
  </si>
  <si>
    <t xml:space="preserve">№081 </t>
  </si>
  <si>
    <t xml:space="preserve">№082/1 </t>
  </si>
  <si>
    <t>№082/2</t>
  </si>
  <si>
    <t xml:space="preserve">№083 </t>
  </si>
  <si>
    <t xml:space="preserve">№085 </t>
  </si>
  <si>
    <t xml:space="preserve">№086 </t>
  </si>
  <si>
    <t xml:space="preserve">№087 </t>
  </si>
  <si>
    <t xml:space="preserve">№088 </t>
  </si>
  <si>
    <t xml:space="preserve">№089 </t>
  </si>
  <si>
    <t xml:space="preserve">№090 </t>
  </si>
  <si>
    <t xml:space="preserve">№091 </t>
  </si>
  <si>
    <t xml:space="preserve">№092 </t>
  </si>
  <si>
    <t xml:space="preserve">№093 </t>
  </si>
  <si>
    <t xml:space="preserve">№094 </t>
  </si>
  <si>
    <t xml:space="preserve">№095 </t>
  </si>
  <si>
    <t xml:space="preserve">№096 </t>
  </si>
  <si>
    <t xml:space="preserve">№097 </t>
  </si>
  <si>
    <t xml:space="preserve">№098 </t>
  </si>
  <si>
    <t xml:space="preserve">№099 </t>
  </si>
  <si>
    <t>№100</t>
  </si>
  <si>
    <t xml:space="preserve">№101 </t>
  </si>
  <si>
    <t>№102</t>
  </si>
  <si>
    <t xml:space="preserve">№103 </t>
  </si>
  <si>
    <t xml:space="preserve">№104 </t>
  </si>
  <si>
    <t>№104б</t>
  </si>
  <si>
    <t xml:space="preserve">№105 </t>
  </si>
  <si>
    <t xml:space="preserve">№106 </t>
  </si>
  <si>
    <t xml:space="preserve">№107 </t>
  </si>
  <si>
    <t xml:space="preserve">№108 </t>
  </si>
  <si>
    <t xml:space="preserve">№109 </t>
  </si>
  <si>
    <t xml:space="preserve">№110 </t>
  </si>
  <si>
    <t xml:space="preserve">№111 </t>
  </si>
  <si>
    <t xml:space="preserve">№112 </t>
  </si>
  <si>
    <t xml:space="preserve">№113 </t>
  </si>
  <si>
    <t xml:space="preserve">№114 </t>
  </si>
  <si>
    <t xml:space="preserve">№115 </t>
  </si>
  <si>
    <t xml:space="preserve">№116 </t>
  </si>
  <si>
    <t xml:space="preserve">№117 </t>
  </si>
  <si>
    <t xml:space="preserve">№118 </t>
  </si>
  <si>
    <t>№118а не установлен</t>
  </si>
  <si>
    <t xml:space="preserve">№119 </t>
  </si>
  <si>
    <t>№120  снят</t>
  </si>
  <si>
    <t xml:space="preserve">№121 </t>
  </si>
  <si>
    <t xml:space="preserve">№122 </t>
  </si>
  <si>
    <t xml:space="preserve">№123 </t>
  </si>
  <si>
    <t xml:space="preserve">№123а </t>
  </si>
  <si>
    <t xml:space="preserve">№125 </t>
  </si>
  <si>
    <t xml:space="preserve">№126\1 </t>
  </si>
  <si>
    <t xml:space="preserve">№126\2 </t>
  </si>
  <si>
    <t xml:space="preserve">№127 </t>
  </si>
  <si>
    <t>№129</t>
  </si>
  <si>
    <t xml:space="preserve">№130 </t>
  </si>
  <si>
    <t xml:space="preserve">№131 </t>
  </si>
  <si>
    <t xml:space="preserve">№132 </t>
  </si>
  <si>
    <t xml:space="preserve">№133 </t>
  </si>
  <si>
    <t xml:space="preserve">№134 </t>
  </si>
  <si>
    <t xml:space="preserve">№135 </t>
  </si>
  <si>
    <t xml:space="preserve">№136 </t>
  </si>
  <si>
    <t>№137</t>
  </si>
  <si>
    <t>№138</t>
  </si>
  <si>
    <t xml:space="preserve">№139 </t>
  </si>
  <si>
    <t xml:space="preserve">№140 </t>
  </si>
  <si>
    <t xml:space="preserve">№141\1 </t>
  </si>
  <si>
    <t xml:space="preserve">№141\2 </t>
  </si>
  <si>
    <t xml:space="preserve">№142 </t>
  </si>
  <si>
    <t xml:space="preserve">№143 </t>
  </si>
  <si>
    <t>№143а</t>
  </si>
  <si>
    <t xml:space="preserve">№144 </t>
  </si>
  <si>
    <t xml:space="preserve">№145\1 </t>
  </si>
  <si>
    <t>№145\2</t>
  </si>
  <si>
    <t xml:space="preserve">№146 </t>
  </si>
  <si>
    <t>№146 3ф</t>
  </si>
  <si>
    <t xml:space="preserve">№147 </t>
  </si>
  <si>
    <t>№148</t>
  </si>
  <si>
    <t>№149</t>
  </si>
  <si>
    <t xml:space="preserve">№150 </t>
  </si>
  <si>
    <t>№151</t>
  </si>
  <si>
    <t>№152</t>
  </si>
  <si>
    <t xml:space="preserve">№153 </t>
  </si>
  <si>
    <t>№154</t>
  </si>
  <si>
    <t>№155</t>
  </si>
  <si>
    <t xml:space="preserve">№156 </t>
  </si>
  <si>
    <t>№157</t>
  </si>
  <si>
    <t xml:space="preserve">№158 </t>
  </si>
  <si>
    <t>№159снят</t>
  </si>
  <si>
    <t>№159а\1</t>
  </si>
  <si>
    <t xml:space="preserve">№159а\2 </t>
  </si>
  <si>
    <t>№160</t>
  </si>
  <si>
    <t>№161</t>
  </si>
  <si>
    <t>№161 3ф</t>
  </si>
  <si>
    <t>№161а</t>
  </si>
  <si>
    <t>№162</t>
  </si>
  <si>
    <t>№163</t>
  </si>
  <si>
    <t>№164</t>
  </si>
  <si>
    <t>№165</t>
  </si>
  <si>
    <t>№166</t>
  </si>
  <si>
    <t>№167</t>
  </si>
  <si>
    <t>№168</t>
  </si>
  <si>
    <t>№169</t>
  </si>
  <si>
    <t>№170</t>
  </si>
  <si>
    <t>№171</t>
  </si>
  <si>
    <t>№172</t>
  </si>
  <si>
    <t xml:space="preserve">№173 </t>
  </si>
  <si>
    <t xml:space="preserve">№174 </t>
  </si>
  <si>
    <t xml:space="preserve">№175 </t>
  </si>
  <si>
    <t xml:space="preserve">№176\1 </t>
  </si>
  <si>
    <t xml:space="preserve">№176\2 </t>
  </si>
  <si>
    <t xml:space="preserve">№177 </t>
  </si>
  <si>
    <t xml:space="preserve">№178 </t>
  </si>
  <si>
    <t xml:space="preserve">№179 </t>
  </si>
  <si>
    <t xml:space="preserve">№180 </t>
  </si>
  <si>
    <t xml:space="preserve">№181 </t>
  </si>
  <si>
    <t xml:space="preserve">№182 </t>
  </si>
  <si>
    <t xml:space="preserve">№183 </t>
  </si>
  <si>
    <t xml:space="preserve">№184 </t>
  </si>
  <si>
    <t xml:space="preserve">№185 </t>
  </si>
  <si>
    <t xml:space="preserve">№186 </t>
  </si>
  <si>
    <t xml:space="preserve">№187 </t>
  </si>
  <si>
    <t>№188\1</t>
  </si>
  <si>
    <t xml:space="preserve">№188\2 </t>
  </si>
  <si>
    <t xml:space="preserve">№189 </t>
  </si>
  <si>
    <t xml:space="preserve">№190 </t>
  </si>
  <si>
    <t xml:space="preserve">№191 </t>
  </si>
  <si>
    <t xml:space="preserve">№202 </t>
  </si>
  <si>
    <t xml:space="preserve">№203 </t>
  </si>
  <si>
    <t xml:space="preserve">№204 </t>
  </si>
  <si>
    <t xml:space="preserve">№205 </t>
  </si>
  <si>
    <t xml:space="preserve">№206 </t>
  </si>
  <si>
    <t xml:space="preserve">№207 </t>
  </si>
  <si>
    <t xml:space="preserve">№208 </t>
  </si>
  <si>
    <t xml:space="preserve">№209 </t>
  </si>
  <si>
    <t xml:space="preserve">№210 </t>
  </si>
  <si>
    <t xml:space="preserve">№210а </t>
  </si>
  <si>
    <t xml:space="preserve">№211 </t>
  </si>
  <si>
    <t xml:space="preserve">№212 </t>
  </si>
  <si>
    <t xml:space="preserve">№213 </t>
  </si>
  <si>
    <t xml:space="preserve">№214 </t>
  </si>
  <si>
    <t xml:space="preserve">№215 </t>
  </si>
  <si>
    <t>№216</t>
  </si>
  <si>
    <t xml:space="preserve">№217 </t>
  </si>
  <si>
    <t xml:space="preserve">№218 </t>
  </si>
  <si>
    <t xml:space="preserve">№219 </t>
  </si>
  <si>
    <t xml:space="preserve">№220 </t>
  </si>
  <si>
    <t xml:space="preserve">№221 </t>
  </si>
  <si>
    <t xml:space="preserve">№222 </t>
  </si>
  <si>
    <t xml:space="preserve">№223 </t>
  </si>
  <si>
    <t xml:space="preserve">№224 </t>
  </si>
  <si>
    <t xml:space="preserve">№225 </t>
  </si>
  <si>
    <t xml:space="preserve">№226 </t>
  </si>
  <si>
    <t xml:space="preserve">№227 </t>
  </si>
  <si>
    <t xml:space="preserve">№228 </t>
  </si>
  <si>
    <t xml:space="preserve">№229 </t>
  </si>
  <si>
    <t xml:space="preserve">№229а </t>
  </si>
  <si>
    <t xml:space="preserve">№230 </t>
  </si>
  <si>
    <t xml:space="preserve">№231 </t>
  </si>
  <si>
    <t xml:space="preserve">№232 </t>
  </si>
  <si>
    <t xml:space="preserve">№233 </t>
  </si>
  <si>
    <t xml:space="preserve">№234 </t>
  </si>
  <si>
    <t xml:space="preserve">№235 </t>
  </si>
  <si>
    <t xml:space="preserve">№236 </t>
  </si>
  <si>
    <t xml:space="preserve">№237 </t>
  </si>
  <si>
    <t xml:space="preserve">№238 </t>
  </si>
  <si>
    <t xml:space="preserve">№239 </t>
  </si>
  <si>
    <t xml:space="preserve">№240 </t>
  </si>
  <si>
    <t xml:space="preserve">№241 </t>
  </si>
  <si>
    <t xml:space="preserve">№242 </t>
  </si>
  <si>
    <t>№243\1</t>
  </si>
  <si>
    <t xml:space="preserve">№243\2 </t>
  </si>
  <si>
    <t xml:space="preserve">№244 </t>
  </si>
  <si>
    <t xml:space="preserve">№245 </t>
  </si>
  <si>
    <t xml:space="preserve">№246 </t>
  </si>
  <si>
    <t xml:space="preserve">№247 </t>
  </si>
  <si>
    <t xml:space="preserve">№248 </t>
  </si>
  <si>
    <t xml:space="preserve">№249 </t>
  </si>
  <si>
    <t>РАСЧЕТ    ЭЛЕКТРОЭНЕРГИИ  ПО  ПОТРЕБИТЕЛЯМ</t>
  </si>
  <si>
    <t xml:space="preserve">Задолженность             (   -  )  </t>
  </si>
  <si>
    <t>№084</t>
  </si>
  <si>
    <t xml:space="preserve">   </t>
  </si>
  <si>
    <t>№039  сбыт</t>
  </si>
  <si>
    <t>№029 сбыт</t>
  </si>
  <si>
    <t>№009  сбыт</t>
  </si>
  <si>
    <t>№124 сбыт</t>
  </si>
  <si>
    <t>№128 сбыт</t>
  </si>
  <si>
    <t>ТАРИФ</t>
  </si>
</sst>
</file>

<file path=xl/styles.xml><?xml version="1.0" encoding="utf-8"?>
<styleSheet xmlns="http://schemas.openxmlformats.org/spreadsheetml/2006/main">
  <numFmts count="5">
    <numFmt numFmtId="164" formatCode="dd/mm/yy;@"/>
    <numFmt numFmtId="165" formatCode="[$-1010419]#,##0.00;\-#,##0.00"/>
    <numFmt numFmtId="166" formatCode="#,##0.00&quot;р.&quot;"/>
    <numFmt numFmtId="167" formatCode="[$-419]mmmm;@"/>
    <numFmt numFmtId="168" formatCode="#,##0.00_ ;\-#,##0.00\ "/>
  </numFmts>
  <fonts count="17"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sz val="10"/>
      <color indexed="8"/>
      <name val="Arial"/>
      <family val="2"/>
      <charset val="204"/>
    </font>
    <font>
      <b/>
      <sz val="12"/>
      <color indexed="8"/>
      <name val="Tahoma"/>
      <family val="2"/>
      <charset val="204"/>
    </font>
    <font>
      <b/>
      <sz val="9"/>
      <color indexed="23"/>
      <name val="Tahoma"/>
      <family val="2"/>
      <charset val="204"/>
    </font>
    <font>
      <b/>
      <sz val="10"/>
      <name val="Arial Cyr"/>
      <charset val="204"/>
    </font>
    <font>
      <sz val="9"/>
      <color indexed="23"/>
      <name val="Tahoma"/>
      <family val="2"/>
      <charset val="204"/>
    </font>
    <font>
      <b/>
      <sz val="10"/>
      <name val="Courier New"/>
      <family val="3"/>
      <charset val="204"/>
    </font>
    <font>
      <b/>
      <sz val="14"/>
      <color indexed="8"/>
      <name val="Tahoma"/>
      <family val="2"/>
      <charset val="204"/>
    </font>
    <font>
      <sz val="8"/>
      <color indexed="8"/>
      <name val="Calibri"/>
      <family val="2"/>
      <charset val="204"/>
    </font>
    <font>
      <b/>
      <sz val="14"/>
      <color indexed="23"/>
      <name val="Tahoma"/>
      <family val="2"/>
      <charset val="204"/>
    </font>
    <font>
      <b/>
      <sz val="10"/>
      <color indexed="8"/>
      <name val="Tahoma"/>
      <family val="2"/>
      <charset val="204"/>
    </font>
    <font>
      <sz val="10"/>
      <color indexed="8"/>
      <name val="Tahoma"/>
      <family val="2"/>
      <charset val="204"/>
    </font>
    <font>
      <sz val="10"/>
      <name val="Tahoma"/>
      <family val="2"/>
      <charset val="204"/>
    </font>
    <font>
      <b/>
      <sz val="11"/>
      <color theme="1"/>
      <name val="Calibri"/>
      <family val="2"/>
      <charset val="204"/>
      <scheme val="minor"/>
    </font>
    <font>
      <sz val="10"/>
      <color indexed="8"/>
      <name val="Tahoma"/>
      <family val="2"/>
      <charset val="204"/>
    </font>
    <font>
      <sz val="10"/>
      <color indexed="8"/>
      <name val="Calibri"/>
      <family val="2"/>
      <charset val="204"/>
    </font>
  </fonts>
  <fills count="9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22"/>
      </patternFill>
    </fill>
    <fill>
      <patternFill patternType="solid">
        <fgColor theme="6" tint="0.39997558519241921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92D050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9"/>
      </left>
      <right/>
      <top style="medium">
        <color indexed="9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9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9"/>
      </left>
      <right/>
      <top style="medium">
        <color indexed="9"/>
      </top>
      <bottom style="medium">
        <color indexed="9"/>
      </bottom>
      <diagonal/>
    </border>
    <border>
      <left style="medium">
        <color indexed="9"/>
      </left>
      <right style="medium">
        <color indexed="9"/>
      </right>
      <top style="medium">
        <color indexed="9"/>
      </top>
      <bottom style="medium">
        <color indexed="9"/>
      </bottom>
      <diagonal/>
    </border>
  </borders>
  <cellStyleXfs count="1">
    <xf numFmtId="0" fontId="0" fillId="0" borderId="0"/>
  </cellStyleXfs>
  <cellXfs count="63">
    <xf numFmtId="0" fontId="0" fillId="0" borderId="0" xfId="0"/>
    <xf numFmtId="0" fontId="2" fillId="0" borderId="0" xfId="0" applyFont="1" applyFill="1" applyBorder="1" applyAlignment="1">
      <alignment vertical="top" wrapText="1"/>
    </xf>
    <xf numFmtId="2" fontId="0" fillId="0" borderId="0" xfId="0" applyNumberFormat="1"/>
    <xf numFmtId="0" fontId="3" fillId="0" borderId="0" xfId="0" applyFont="1" applyFill="1" applyBorder="1" applyAlignment="1">
      <alignment vertical="top" wrapText="1"/>
    </xf>
    <xf numFmtId="164" fontId="4" fillId="0" borderId="0" xfId="0" applyNumberFormat="1" applyFont="1" applyFill="1" applyBorder="1" applyAlignment="1">
      <alignment vertical="top" wrapText="1"/>
    </xf>
    <xf numFmtId="164" fontId="5" fillId="0" borderId="0" xfId="0" applyNumberFormat="1" applyFont="1"/>
    <xf numFmtId="0" fontId="5" fillId="2" borderId="1" xfId="0" applyFont="1" applyFill="1" applyBorder="1" applyAlignment="1">
      <alignment wrapText="1"/>
    </xf>
    <xf numFmtId="2" fontId="5" fillId="3" borderId="1" xfId="0" applyNumberFormat="1" applyFont="1" applyFill="1" applyBorder="1" applyAlignment="1">
      <alignment wrapText="1"/>
    </xf>
    <xf numFmtId="165" fontId="0" fillId="0" borderId="0" xfId="0" applyNumberFormat="1"/>
    <xf numFmtId="2" fontId="6" fillId="0" borderId="0" xfId="0" applyNumberFormat="1" applyFont="1" applyFill="1" applyAlignment="1">
      <alignment vertical="top" wrapText="1"/>
    </xf>
    <xf numFmtId="166" fontId="7" fillId="0" borderId="0" xfId="0" applyNumberFormat="1" applyFont="1"/>
    <xf numFmtId="164" fontId="0" fillId="0" borderId="0" xfId="0" applyNumberFormat="1" applyFill="1"/>
    <xf numFmtId="167" fontId="8" fillId="0" borderId="2" xfId="0" applyNumberFormat="1" applyFont="1" applyFill="1" applyBorder="1" applyAlignment="1">
      <alignment horizontal="center" vertical="top" wrapText="1"/>
    </xf>
    <xf numFmtId="0" fontId="0" fillId="0" borderId="1" xfId="0" applyBorder="1"/>
    <xf numFmtId="14" fontId="0" fillId="0" borderId="3" xfId="0" applyNumberFormat="1" applyBorder="1"/>
    <xf numFmtId="14" fontId="0" fillId="0" borderId="3" xfId="0" applyNumberFormat="1" applyBorder="1" applyAlignment="1"/>
    <xf numFmtId="167" fontId="8" fillId="0" borderId="5" xfId="0" applyNumberFormat="1" applyFont="1" applyFill="1" applyBorder="1" applyAlignment="1">
      <alignment horizontal="center" vertical="top" wrapText="1"/>
    </xf>
    <xf numFmtId="2" fontId="10" fillId="0" borderId="0" xfId="0" applyNumberFormat="1" applyFont="1" applyFill="1" applyAlignment="1">
      <alignment horizontal="center" vertical="top" wrapText="1"/>
    </xf>
    <xf numFmtId="167" fontId="8" fillId="0" borderId="7" xfId="0" applyNumberFormat="1" applyFont="1" applyFill="1" applyBorder="1" applyAlignment="1">
      <alignment horizontal="center" vertical="top" wrapText="1"/>
    </xf>
    <xf numFmtId="0" fontId="11" fillId="0" borderId="8" xfId="0" applyFont="1" applyFill="1" applyBorder="1" applyAlignment="1">
      <alignment vertical="top" wrapText="1"/>
    </xf>
    <xf numFmtId="0" fontId="11" fillId="4" borderId="9" xfId="0" applyFont="1" applyFill="1" applyBorder="1" applyAlignment="1">
      <alignment vertical="top" wrapText="1"/>
    </xf>
    <xf numFmtId="0" fontId="11" fillId="4" borderId="0" xfId="0" applyFont="1" applyFill="1" applyBorder="1" applyAlignment="1">
      <alignment vertical="top" wrapText="1"/>
    </xf>
    <xf numFmtId="0" fontId="11" fillId="4" borderId="8" xfId="0" applyFont="1" applyFill="1" applyBorder="1" applyAlignment="1">
      <alignment horizontal="center" vertical="top" wrapText="1"/>
    </xf>
    <xf numFmtId="0" fontId="11" fillId="4" borderId="6" xfId="0" applyFont="1" applyFill="1" applyBorder="1" applyAlignment="1">
      <alignment horizontal="center" vertical="top" wrapText="1"/>
    </xf>
    <xf numFmtId="0" fontId="11" fillId="0" borderId="8" xfId="0" applyFont="1" applyFill="1" applyBorder="1" applyAlignment="1">
      <alignment wrapText="1"/>
    </xf>
    <xf numFmtId="165" fontId="0" fillId="5" borderId="0" xfId="0" applyNumberFormat="1" applyFill="1"/>
    <xf numFmtId="168" fontId="12" fillId="5" borderId="0" xfId="0" applyNumberFormat="1" applyFont="1" applyFill="1" applyBorder="1" applyAlignment="1">
      <alignment vertical="top" wrapText="1"/>
    </xf>
    <xf numFmtId="2" fontId="0" fillId="5" borderId="0" xfId="0" applyNumberFormat="1" applyFill="1"/>
    <xf numFmtId="165" fontId="12" fillId="0" borderId="0" xfId="0" applyNumberFormat="1" applyFont="1" applyFill="1" applyBorder="1" applyAlignment="1">
      <alignment vertical="top" wrapText="1"/>
    </xf>
    <xf numFmtId="168" fontId="12" fillId="0" borderId="0" xfId="0" applyNumberFormat="1" applyFont="1" applyFill="1" applyBorder="1" applyAlignment="1">
      <alignment vertical="top" wrapText="1"/>
    </xf>
    <xf numFmtId="165" fontId="1" fillId="0" borderId="0" xfId="0" applyNumberFormat="1" applyFont="1"/>
    <xf numFmtId="165" fontId="0" fillId="0" borderId="0" xfId="0" applyNumberFormat="1" applyFill="1"/>
    <xf numFmtId="168" fontId="13" fillId="0" borderId="0" xfId="0" applyNumberFormat="1" applyFont="1" applyFill="1" applyBorder="1" applyAlignment="1">
      <alignment vertical="top" wrapText="1"/>
    </xf>
    <xf numFmtId="0" fontId="0" fillId="0" borderId="0" xfId="0" applyFill="1" applyBorder="1"/>
    <xf numFmtId="0" fontId="12" fillId="0" borderId="0" xfId="0" applyFont="1" applyFill="1" applyBorder="1" applyAlignment="1">
      <alignment vertical="top" wrapText="1"/>
    </xf>
    <xf numFmtId="0" fontId="0" fillId="0" borderId="0" xfId="0" applyFill="1"/>
    <xf numFmtId="0" fontId="0" fillId="0" borderId="9" xfId="0" applyFill="1" applyBorder="1" applyAlignment="1">
      <alignment vertical="top" wrapText="1"/>
    </xf>
    <xf numFmtId="0" fontId="0" fillId="0" borderId="0" xfId="0" applyFill="1" applyBorder="1" applyAlignment="1">
      <alignment vertical="top" wrapText="1"/>
    </xf>
    <xf numFmtId="165" fontId="12" fillId="6" borderId="0" xfId="0" applyNumberFormat="1" applyFont="1" applyFill="1" applyBorder="1" applyAlignment="1">
      <alignment vertical="top" wrapText="1"/>
    </xf>
    <xf numFmtId="14" fontId="0" fillId="7" borderId="0" xfId="0" applyNumberFormat="1" applyFill="1" applyAlignment="1">
      <alignment horizontal="center"/>
    </xf>
    <xf numFmtId="165" fontId="15" fillId="0" borderId="0" xfId="0" applyNumberFormat="1" applyFont="1" applyFill="1" applyBorder="1" applyAlignment="1">
      <alignment vertical="top" wrapText="1"/>
    </xf>
    <xf numFmtId="2" fontId="5" fillId="3" borderId="0" xfId="0" applyNumberFormat="1" applyFont="1" applyFill="1" applyBorder="1" applyAlignment="1">
      <alignment wrapText="1"/>
    </xf>
    <xf numFmtId="0" fontId="5" fillId="2" borderId="0" xfId="0" applyFont="1" applyFill="1" applyBorder="1" applyAlignment="1">
      <alignment wrapText="1"/>
    </xf>
    <xf numFmtId="0" fontId="14" fillId="0" borderId="0" xfId="0" applyFont="1"/>
    <xf numFmtId="166" fontId="0" fillId="0" borderId="5" xfId="0" applyNumberFormat="1" applyBorder="1" applyAlignment="1">
      <alignment horizontal="center"/>
    </xf>
    <xf numFmtId="166" fontId="0" fillId="0" borderId="6" xfId="0" applyNumberFormat="1" applyBorder="1" applyAlignment="1">
      <alignment horizontal="center"/>
    </xf>
    <xf numFmtId="167" fontId="11" fillId="4" borderId="8" xfId="0" applyNumberFormat="1" applyFont="1" applyFill="1" applyBorder="1" applyAlignment="1">
      <alignment horizontal="center" vertical="top" wrapText="1"/>
    </xf>
    <xf numFmtId="165" fontId="12" fillId="0" borderId="10" xfId="0" applyNumberFormat="1" applyFont="1" applyFill="1" applyBorder="1" applyAlignment="1">
      <alignment vertical="top" wrapText="1"/>
    </xf>
    <xf numFmtId="14" fontId="0" fillId="7" borderId="8" xfId="0" applyNumberFormat="1" applyFill="1" applyBorder="1" applyAlignment="1">
      <alignment horizontal="center"/>
    </xf>
    <xf numFmtId="0" fontId="16" fillId="0" borderId="5" xfId="0" applyFont="1" applyBorder="1" applyAlignment="1">
      <alignment horizontal="center" wrapText="1"/>
    </xf>
    <xf numFmtId="0" fontId="16" fillId="0" borderId="6" xfId="0" applyFont="1" applyBorder="1" applyAlignment="1">
      <alignment horizontal="center" wrapText="1"/>
    </xf>
    <xf numFmtId="0" fontId="0" fillId="0" borderId="1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166" fontId="0" fillId="0" borderId="1" xfId="0" applyNumberFormat="1" applyBorder="1" applyAlignment="1">
      <alignment horizontal="center"/>
    </xf>
    <xf numFmtId="166" fontId="0" fillId="0" borderId="3" xfId="0" applyNumberFormat="1" applyBorder="1" applyAlignment="1">
      <alignment horizontal="center"/>
    </xf>
    <xf numFmtId="166" fontId="0" fillId="0" borderId="4" xfId="0" applyNumberFormat="1" applyBorder="1" applyAlignment="1">
      <alignment horizontal="center"/>
    </xf>
    <xf numFmtId="0" fontId="9" fillId="0" borderId="5" xfId="0" applyFont="1" applyBorder="1" applyAlignment="1">
      <alignment horizontal="center" wrapText="1"/>
    </xf>
    <xf numFmtId="0" fontId="9" fillId="0" borderId="6" xfId="0" applyFont="1" applyBorder="1" applyAlignment="1">
      <alignment horizontal="center" wrapText="1"/>
    </xf>
    <xf numFmtId="166" fontId="0" fillId="0" borderId="5" xfId="0" applyNumberFormat="1" applyBorder="1" applyAlignment="1">
      <alignment horizontal="center"/>
    </xf>
    <xf numFmtId="166" fontId="0" fillId="0" borderId="6" xfId="0" applyNumberFormat="1" applyBorder="1" applyAlignment="1">
      <alignment horizontal="center"/>
    </xf>
    <xf numFmtId="2" fontId="0" fillId="8" borderId="0" xfId="0" applyNumberFormat="1" applyFill="1"/>
    <xf numFmtId="164" fontId="0" fillId="0" borderId="0" xfId="0" applyNumberFormat="1" applyFill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1052;&#1086;&#1080;%20&#1076;&#1086;&#1082;&#1091;&#1084;&#1077;&#1085;&#1090;&#1099;\&#1054;&#1058;&#1044;&#1067;&#1061;\&#1069;&#1083;&#1077;&#1082;&#1090;&#1088;&#1086;&#1101;&#1085;&#1077;&#1088;&#1075;&#1080;&#1103;\2020\&#1069;&#1083;&#1077;&#1082;&#1090;&#1088;&#1080;&#1095;&#1077;&#1089;&#1090;&#1074;&#1086;%2020.01.25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Лист1"/>
      <sheetName val="Квитанции"/>
      <sheetName val="Оплата"/>
      <sheetName val="Список"/>
      <sheetName val="Лист2"/>
      <sheetName val="Лист3"/>
      <sheetName val="Поповой"/>
      <sheetName val="Счетчики"/>
      <sheetName val="ДОЛГИ"/>
      <sheetName val="Пспорт счет"/>
      <sheetName val="Перерасчет"/>
      <sheetName val="запросы"/>
      <sheetName val="Тек ввод мес"/>
      <sheetName val="Динам оплаты"/>
      <sheetName val="АЛФАВИТ"/>
    </sheetNames>
    <sheetDataSet>
      <sheetData sheetId="0"/>
      <sheetData sheetId="1"/>
      <sheetData sheetId="2">
        <row r="8">
          <cell r="W8">
            <v>0</v>
          </cell>
          <cell r="AY8">
            <v>-264.73889999999938</v>
          </cell>
        </row>
        <row r="9">
          <cell r="W9">
            <v>0</v>
          </cell>
          <cell r="AY9">
            <v>-333.6622999999995</v>
          </cell>
        </row>
        <row r="10">
          <cell r="W10">
            <v>0</v>
          </cell>
          <cell r="AY10">
            <v>8.8549999999977445</v>
          </cell>
        </row>
        <row r="11">
          <cell r="W11">
            <v>0</v>
          </cell>
          <cell r="AY11">
            <v>-859.28520000000071</v>
          </cell>
        </row>
        <row r="12">
          <cell r="W12">
            <v>0</v>
          </cell>
          <cell r="AY12">
            <v>-11638.656999999997</v>
          </cell>
        </row>
        <row r="13">
          <cell r="W13">
            <v>0</v>
          </cell>
          <cell r="AY13">
            <v>-6750.5345000000007</v>
          </cell>
        </row>
        <row r="14">
          <cell r="W14">
            <v>0</v>
          </cell>
          <cell r="AY14">
            <v>2.9999999787166942E-4</v>
          </cell>
        </row>
        <row r="15">
          <cell r="W15">
            <v>0</v>
          </cell>
          <cell r="AY15">
            <v>153.49530000000289</v>
          </cell>
        </row>
        <row r="16">
          <cell r="W16">
            <v>0</v>
          </cell>
          <cell r="AY16">
            <v>-6064.6632999999983</v>
          </cell>
        </row>
        <row r="17">
          <cell r="W17">
            <v>0</v>
          </cell>
          <cell r="AY17">
            <v>3698.6806000000006</v>
          </cell>
        </row>
        <row r="18">
          <cell r="W18">
            <v>0</v>
          </cell>
          <cell r="AY18">
            <v>87.991199999998074</v>
          </cell>
        </row>
        <row r="19">
          <cell r="W19">
            <v>0</v>
          </cell>
          <cell r="AY19">
            <v>-282.45580000000047</v>
          </cell>
        </row>
        <row r="20">
          <cell r="W20">
            <v>0</v>
          </cell>
          <cell r="AY20">
            <v>5.2281999999999993</v>
          </cell>
        </row>
        <row r="21">
          <cell r="W21">
            <v>0</v>
          </cell>
          <cell r="AY21">
            <v>1524.9722000000013</v>
          </cell>
        </row>
        <row r="22">
          <cell r="W22">
            <v>0</v>
          </cell>
          <cell r="AY22">
            <v>-1015.5680000000011</v>
          </cell>
        </row>
        <row r="23">
          <cell r="W23">
            <v>0</v>
          </cell>
          <cell r="AY23">
            <v>-901.10049999999944</v>
          </cell>
        </row>
        <row r="24">
          <cell r="W24">
            <v>0</v>
          </cell>
          <cell r="AY24">
            <v>-474.97860000000577</v>
          </cell>
        </row>
        <row r="25">
          <cell r="W25">
            <v>0</v>
          </cell>
          <cell r="AY25">
            <v>4625.87</v>
          </cell>
        </row>
        <row r="26">
          <cell r="W26">
            <v>0</v>
          </cell>
          <cell r="AY26">
            <v>-19615.547999999999</v>
          </cell>
        </row>
        <row r="27">
          <cell r="W27">
            <v>0</v>
          </cell>
          <cell r="AY27">
            <v>-549.80920000000219</v>
          </cell>
        </row>
        <row r="28">
          <cell r="W28">
            <v>0</v>
          </cell>
          <cell r="AY28">
            <v>3959.5954999999981</v>
          </cell>
        </row>
        <row r="29">
          <cell r="W29">
            <v>0</v>
          </cell>
          <cell r="AY29">
            <v>-5032.8447999999999</v>
          </cell>
        </row>
        <row r="30">
          <cell r="W30">
            <v>0</v>
          </cell>
          <cell r="AY30">
            <v>-13947.323700000001</v>
          </cell>
        </row>
        <row r="31">
          <cell r="W31">
            <v>0</v>
          </cell>
          <cell r="AY31">
            <v>1764.5902000000006</v>
          </cell>
        </row>
        <row r="32">
          <cell r="W32">
            <v>0</v>
          </cell>
          <cell r="AY32">
            <v>-3.3579999999999997</v>
          </cell>
        </row>
        <row r="33">
          <cell r="W33">
            <v>0</v>
          </cell>
          <cell r="AY33">
            <v>13440.585800000001</v>
          </cell>
        </row>
        <row r="34">
          <cell r="W34">
            <v>0</v>
          </cell>
          <cell r="AY34">
            <v>-9510.2791000000034</v>
          </cell>
        </row>
        <row r="35">
          <cell r="W35">
            <v>0</v>
          </cell>
          <cell r="AY35">
            <v>-5279.5190000000011</v>
          </cell>
        </row>
        <row r="36">
          <cell r="W36">
            <v>0</v>
          </cell>
          <cell r="AY36">
            <v>578.40200000000073</v>
          </cell>
        </row>
        <row r="37">
          <cell r="W37">
            <v>0</v>
          </cell>
          <cell r="AY37">
            <v>-4.3548000000000027</v>
          </cell>
        </row>
        <row r="38">
          <cell r="W38">
            <v>0</v>
          </cell>
          <cell r="AY38">
            <v>4.7999999908370228E-3</v>
          </cell>
        </row>
        <row r="39">
          <cell r="W39">
            <v>0</v>
          </cell>
          <cell r="AY39">
            <v>-8.8057000000008738</v>
          </cell>
        </row>
        <row r="40">
          <cell r="W40">
            <v>0</v>
          </cell>
          <cell r="AY40">
            <v>-3933.1981999999998</v>
          </cell>
        </row>
        <row r="41">
          <cell r="W41">
            <v>0</v>
          </cell>
          <cell r="AY41">
            <v>4776.6876000000011</v>
          </cell>
        </row>
        <row r="42">
          <cell r="W42">
            <v>0</v>
          </cell>
          <cell r="AY42">
            <v>-2876.7375999999972</v>
          </cell>
        </row>
        <row r="43">
          <cell r="W43">
            <v>0</v>
          </cell>
          <cell r="AY43">
            <v>546.52389999999878</v>
          </cell>
        </row>
        <row r="44">
          <cell r="W44">
            <v>0</v>
          </cell>
          <cell r="AY44">
            <v>-5.478299999999062</v>
          </cell>
        </row>
        <row r="45">
          <cell r="W45">
            <v>0</v>
          </cell>
          <cell r="AY45">
            <v>59.657299999997015</v>
          </cell>
        </row>
        <row r="46">
          <cell r="W46">
            <v>0</v>
          </cell>
          <cell r="AY46">
            <v>-233.55000000000248</v>
          </cell>
        </row>
        <row r="47">
          <cell r="W47">
            <v>2773.38</v>
          </cell>
          <cell r="AY47">
            <v>-2773.3754999999983</v>
          </cell>
        </row>
        <row r="48">
          <cell r="W48">
            <v>5000</v>
          </cell>
          <cell r="AY48">
            <v>1938.6636153108168</v>
          </cell>
        </row>
        <row r="49">
          <cell r="W49">
            <v>0</v>
          </cell>
          <cell r="AY49">
            <v>-582.58610000000476</v>
          </cell>
        </row>
        <row r="50">
          <cell r="W50">
            <v>0</v>
          </cell>
          <cell r="AY50">
            <v>-0.42230000000025658</v>
          </cell>
        </row>
        <row r="51">
          <cell r="W51">
            <v>0</v>
          </cell>
          <cell r="AY51">
            <v>124.59769999999975</v>
          </cell>
        </row>
        <row r="52">
          <cell r="W52">
            <v>1500</v>
          </cell>
          <cell r="AY52">
            <v>-1126.2403999999997</v>
          </cell>
        </row>
        <row r="53">
          <cell r="W53">
            <v>0</v>
          </cell>
          <cell r="AY53">
            <v>-6.6300000000978798E-2</v>
          </cell>
        </row>
        <row r="54">
          <cell r="W54">
            <v>650</v>
          </cell>
          <cell r="AY54">
            <v>-489.42819999999972</v>
          </cell>
        </row>
        <row r="55">
          <cell r="W55">
            <v>0</v>
          </cell>
          <cell r="AY55">
            <v>-151.30529999999357</v>
          </cell>
        </row>
        <row r="56">
          <cell r="W56">
            <v>0</v>
          </cell>
          <cell r="AY56">
            <v>-191.705200000003</v>
          </cell>
        </row>
        <row r="57">
          <cell r="W57">
            <v>0</v>
          </cell>
          <cell r="AY57">
            <v>0</v>
          </cell>
        </row>
        <row r="58">
          <cell r="W58">
            <v>0</v>
          </cell>
          <cell r="AY58">
            <v>-5120.1097000000018</v>
          </cell>
        </row>
        <row r="59">
          <cell r="W59">
            <v>0</v>
          </cell>
          <cell r="AY59">
            <v>-2727.8419999999992</v>
          </cell>
        </row>
        <row r="60">
          <cell r="W60">
            <v>0</v>
          </cell>
          <cell r="AY60">
            <v>-2071.5971</v>
          </cell>
        </row>
        <row r="61">
          <cell r="W61">
            <v>0</v>
          </cell>
          <cell r="AY61">
            <v>43.716100000001774</v>
          </cell>
        </row>
        <row r="62">
          <cell r="W62">
            <v>0</v>
          </cell>
          <cell r="AY62">
            <v>-19.706200000003978</v>
          </cell>
        </row>
        <row r="63">
          <cell r="W63">
            <v>0</v>
          </cell>
          <cell r="AY63">
            <v>-2069.4759999999983</v>
          </cell>
        </row>
        <row r="64">
          <cell r="W64">
            <v>0</v>
          </cell>
          <cell r="AY64">
            <v>-11608.243599999994</v>
          </cell>
        </row>
        <row r="65">
          <cell r="W65">
            <v>0</v>
          </cell>
          <cell r="AY65">
            <v>-1907.459099999998</v>
          </cell>
        </row>
        <row r="66">
          <cell r="W66">
            <v>0</v>
          </cell>
          <cell r="AY66">
            <v>-455.18730000000113</v>
          </cell>
        </row>
        <row r="67">
          <cell r="W67">
            <v>0</v>
          </cell>
          <cell r="AY67">
            <v>40.552500000000009</v>
          </cell>
        </row>
        <row r="68">
          <cell r="W68">
            <v>0</v>
          </cell>
          <cell r="AY68">
            <v>-345.61269999999934</v>
          </cell>
        </row>
        <row r="69">
          <cell r="W69">
            <v>800</v>
          </cell>
          <cell r="AY69">
            <v>-122.45759999999518</v>
          </cell>
        </row>
        <row r="70">
          <cell r="W70">
            <v>0</v>
          </cell>
          <cell r="AY70">
            <v>2054.7828999999992</v>
          </cell>
        </row>
        <row r="71">
          <cell r="W71">
            <v>0</v>
          </cell>
          <cell r="AY71">
            <v>-1710.3876499999981</v>
          </cell>
        </row>
        <row r="72">
          <cell r="W72">
            <v>0</v>
          </cell>
          <cell r="AY72">
            <v>-30.562700000002174</v>
          </cell>
        </row>
        <row r="73">
          <cell r="W73">
            <v>0</v>
          </cell>
          <cell r="AY73">
            <v>5238.1611000000012</v>
          </cell>
        </row>
        <row r="74">
          <cell r="W74">
            <v>0</v>
          </cell>
          <cell r="AY74">
            <v>-4777.4124000000002</v>
          </cell>
        </row>
        <row r="75">
          <cell r="W75">
            <v>0</v>
          </cell>
          <cell r="AY75">
            <v>-7054.0094999999983</v>
          </cell>
        </row>
        <row r="76">
          <cell r="W76">
            <v>0</v>
          </cell>
          <cell r="AY76">
            <v>-1099.1059999999945</v>
          </cell>
        </row>
        <row r="77">
          <cell r="W77">
            <v>0</v>
          </cell>
          <cell r="AY77">
            <v>-0.89029999999706888</v>
          </cell>
        </row>
        <row r="78">
          <cell r="W78">
            <v>0</v>
          </cell>
          <cell r="AY78">
            <v>-1179.9848</v>
          </cell>
        </row>
        <row r="79">
          <cell r="W79">
            <v>0</v>
          </cell>
          <cell r="AY79">
            <v>31501.935399999995</v>
          </cell>
        </row>
        <row r="80">
          <cell r="W80">
            <v>0</v>
          </cell>
          <cell r="AY80">
            <v>-35644.965700000001</v>
          </cell>
        </row>
        <row r="81">
          <cell r="W81">
            <v>27000</v>
          </cell>
          <cell r="AY81">
            <v>-27263.914799999991</v>
          </cell>
        </row>
        <row r="82">
          <cell r="W82">
            <v>11449.51</v>
          </cell>
          <cell r="AY82">
            <v>-11449.1531</v>
          </cell>
        </row>
        <row r="83">
          <cell r="W83">
            <v>0</v>
          </cell>
          <cell r="AY83">
            <v>3099.6848999999988</v>
          </cell>
        </row>
        <row r="84">
          <cell r="W84">
            <v>0</v>
          </cell>
          <cell r="AY84">
            <v>-1583.2864999999997</v>
          </cell>
        </row>
        <row r="85">
          <cell r="W85">
            <v>0</v>
          </cell>
          <cell r="AY85">
            <v>-857.60130000000254</v>
          </cell>
        </row>
        <row r="86">
          <cell r="W86">
            <v>0</v>
          </cell>
          <cell r="AY86">
            <v>-563.16290000000322</v>
          </cell>
        </row>
        <row r="87">
          <cell r="W87">
            <v>0</v>
          </cell>
          <cell r="AY87">
            <v>-1307.9709000000012</v>
          </cell>
        </row>
        <row r="88">
          <cell r="W88">
            <v>0</v>
          </cell>
          <cell r="AY88">
            <v>896.31579999999781</v>
          </cell>
        </row>
        <row r="89">
          <cell r="W89">
            <v>0</v>
          </cell>
          <cell r="AY89">
            <v>-5555.1169999999993</v>
          </cell>
        </row>
        <row r="90">
          <cell r="W90">
            <v>4048.52</v>
          </cell>
          <cell r="AY90">
            <v>-4773.8841999999922</v>
          </cell>
        </row>
        <row r="91">
          <cell r="W91">
            <v>0</v>
          </cell>
          <cell r="AY91">
            <v>-1843.4298000000001</v>
          </cell>
        </row>
        <row r="92">
          <cell r="W92">
            <v>3914</v>
          </cell>
          <cell r="AY92">
            <v>-3913.4112800000039</v>
          </cell>
        </row>
        <row r="93">
          <cell r="W93">
            <v>0</v>
          </cell>
          <cell r="AY93">
            <v>-4187.8621000000012</v>
          </cell>
        </row>
        <row r="94">
          <cell r="W94">
            <v>4500</v>
          </cell>
          <cell r="AY94">
            <v>-4303.440400000005</v>
          </cell>
        </row>
        <row r="95">
          <cell r="W95">
            <v>0</v>
          </cell>
          <cell r="AY95">
            <v>4319.7781000000004</v>
          </cell>
        </row>
        <row r="96">
          <cell r="W96">
            <v>0</v>
          </cell>
          <cell r="AY96">
            <v>-0.24099999999970123</v>
          </cell>
        </row>
        <row r="97">
          <cell r="W97">
            <v>0</v>
          </cell>
          <cell r="AY97">
            <v>-874.05739999999957</v>
          </cell>
        </row>
        <row r="98">
          <cell r="W98">
            <v>0</v>
          </cell>
          <cell r="AY98">
            <v>9284.4056000000019</v>
          </cell>
        </row>
        <row r="99">
          <cell r="W99">
            <v>0</v>
          </cell>
          <cell r="AY99">
            <v>-9581.0538999999953</v>
          </cell>
        </row>
        <row r="100">
          <cell r="W100">
            <v>0</v>
          </cell>
          <cell r="AY100">
            <v>-668.91269999999986</v>
          </cell>
        </row>
        <row r="101">
          <cell r="W101">
            <v>0</v>
          </cell>
          <cell r="AY101">
            <v>-12.675100000000125</v>
          </cell>
        </row>
        <row r="102">
          <cell r="W102">
            <v>0</v>
          </cell>
          <cell r="AY102">
            <v>-3683.7154999999989</v>
          </cell>
        </row>
        <row r="103">
          <cell r="W103">
            <v>3000</v>
          </cell>
          <cell r="AY103">
            <v>-2792.0033000000039</v>
          </cell>
        </row>
        <row r="104">
          <cell r="W104">
            <v>3400</v>
          </cell>
          <cell r="AY104">
            <v>-8867.1865000000071</v>
          </cell>
        </row>
        <row r="105">
          <cell r="W105">
            <v>0</v>
          </cell>
          <cell r="AY105">
            <v>-134.73090000000099</v>
          </cell>
        </row>
        <row r="106">
          <cell r="W106">
            <v>0</v>
          </cell>
          <cell r="AY106">
            <v>-5505.8436000000002</v>
          </cell>
        </row>
        <row r="107">
          <cell r="W107">
            <v>0</v>
          </cell>
          <cell r="AY107">
            <v>-3162.9411999999993</v>
          </cell>
        </row>
        <row r="108">
          <cell r="W108">
            <v>1185.8</v>
          </cell>
          <cell r="AY108">
            <v>-649.61970000000292</v>
          </cell>
        </row>
        <row r="109">
          <cell r="W109">
            <v>8814.2000000000007</v>
          </cell>
          <cell r="AY109">
            <v>1456.6913999999888</v>
          </cell>
        </row>
        <row r="110">
          <cell r="W110">
            <v>0</v>
          </cell>
          <cell r="AY110">
            <v>-2582.124800000021</v>
          </cell>
        </row>
        <row r="111">
          <cell r="W111">
            <v>0</v>
          </cell>
          <cell r="AY111">
            <v>-105.22850000000017</v>
          </cell>
        </row>
        <row r="112">
          <cell r="W112">
            <v>0</v>
          </cell>
          <cell r="AY112">
            <v>-2979.1854999999978</v>
          </cell>
        </row>
        <row r="113">
          <cell r="W113">
            <v>0</v>
          </cell>
          <cell r="AY113">
            <v>-1794.1623000000004</v>
          </cell>
        </row>
        <row r="114">
          <cell r="W114">
            <v>0</v>
          </cell>
          <cell r="AY114">
            <v>-137.91865101580302</v>
          </cell>
        </row>
        <row r="115">
          <cell r="W115">
            <v>0</v>
          </cell>
          <cell r="AY115">
            <v>-465.79170000000022</v>
          </cell>
        </row>
        <row r="116">
          <cell r="W116">
            <v>0</v>
          </cell>
          <cell r="AY116">
            <v>1751.4790000000025</v>
          </cell>
        </row>
        <row r="117">
          <cell r="W117">
            <v>0</v>
          </cell>
          <cell r="AY117">
            <v>-0.50030000000000185</v>
          </cell>
        </row>
        <row r="118">
          <cell r="W118">
            <v>0</v>
          </cell>
          <cell r="AY118">
            <v>-96.124700000001084</v>
          </cell>
        </row>
        <row r="119">
          <cell r="W119">
            <v>5272</v>
          </cell>
          <cell r="AY119">
            <v>-5271.2452600000079</v>
          </cell>
        </row>
        <row r="120">
          <cell r="W120">
            <v>0</v>
          </cell>
          <cell r="AY120">
            <v>-10.08149999999989</v>
          </cell>
        </row>
        <row r="121">
          <cell r="W121">
            <v>0</v>
          </cell>
          <cell r="AY121">
            <v>3401.9012999999968</v>
          </cell>
        </row>
        <row r="122">
          <cell r="W122">
            <v>0</v>
          </cell>
          <cell r="AY122">
            <v>-521.54160000000286</v>
          </cell>
        </row>
        <row r="123">
          <cell r="W123">
            <v>0</v>
          </cell>
          <cell r="AY123">
            <v>206.4058000000017</v>
          </cell>
        </row>
        <row r="124">
          <cell r="W124">
            <v>0</v>
          </cell>
          <cell r="AY124">
            <v>76.814700000000755</v>
          </cell>
        </row>
        <row r="125">
          <cell r="W125">
            <v>0</v>
          </cell>
          <cell r="AY125">
            <v>87.274722031408601</v>
          </cell>
        </row>
        <row r="126">
          <cell r="W126">
            <v>2600</v>
          </cell>
          <cell r="AY126">
            <v>-2556.6786000000011</v>
          </cell>
        </row>
        <row r="127">
          <cell r="W127">
            <v>0</v>
          </cell>
          <cell r="AY127">
            <v>-199.18040000000028</v>
          </cell>
        </row>
        <row r="128">
          <cell r="W128">
            <v>0</v>
          </cell>
          <cell r="AY128">
            <v>-704.22619999999472</v>
          </cell>
        </row>
        <row r="129">
          <cell r="W129">
            <v>0</v>
          </cell>
          <cell r="AY129">
            <v>402.83109999999988</v>
          </cell>
        </row>
        <row r="130">
          <cell r="W130">
            <v>0</v>
          </cell>
          <cell r="AY130">
            <v>-2865.6111000000014</v>
          </cell>
        </row>
        <row r="131">
          <cell r="W131">
            <v>0</v>
          </cell>
          <cell r="AY131">
            <v>-206.91479999999819</v>
          </cell>
        </row>
        <row r="132">
          <cell r="W132">
            <v>0</v>
          </cell>
          <cell r="AY132">
            <v>-5625.8722000000016</v>
          </cell>
        </row>
        <row r="133">
          <cell r="W133">
            <v>0</v>
          </cell>
          <cell r="AY133">
            <v>-25.748599999999989</v>
          </cell>
        </row>
        <row r="134">
          <cell r="W134">
            <v>0</v>
          </cell>
          <cell r="AY134">
            <v>-17430.825499999999</v>
          </cell>
        </row>
        <row r="135">
          <cell r="W135">
            <v>0</v>
          </cell>
          <cell r="AY135">
            <v>-9019.5299000000032</v>
          </cell>
        </row>
        <row r="136">
          <cell r="W136">
            <v>0</v>
          </cell>
          <cell r="AY136">
            <v>1100.3025999999993</v>
          </cell>
        </row>
        <row r="137">
          <cell r="W137">
            <v>0</v>
          </cell>
          <cell r="AY137">
            <v>0</v>
          </cell>
        </row>
        <row r="138">
          <cell r="W138">
            <v>0</v>
          </cell>
          <cell r="AY138">
            <v>-3449.5721000000012</v>
          </cell>
        </row>
        <row r="139">
          <cell r="W139">
            <v>0</v>
          </cell>
          <cell r="AY139">
            <v>0</v>
          </cell>
        </row>
        <row r="140">
          <cell r="W140">
            <v>0</v>
          </cell>
          <cell r="AY140">
            <v>-9606.2590000000037</v>
          </cell>
        </row>
        <row r="141">
          <cell r="W141">
            <v>0</v>
          </cell>
          <cell r="AY141">
            <v>-2739.5037000000002</v>
          </cell>
        </row>
        <row r="142">
          <cell r="W142">
            <v>0</v>
          </cell>
          <cell r="AY142">
            <v>111.65699999999998</v>
          </cell>
        </row>
        <row r="143">
          <cell r="W143">
            <v>10000</v>
          </cell>
          <cell r="AY143">
            <v>-8551.9921999999988</v>
          </cell>
        </row>
        <row r="144">
          <cell r="W144">
            <v>100</v>
          </cell>
          <cell r="AY144">
            <v>98.184899999999999</v>
          </cell>
        </row>
        <row r="145">
          <cell r="W145">
            <v>0</v>
          </cell>
          <cell r="AY145">
            <v>2664.2357999999986</v>
          </cell>
        </row>
        <row r="146">
          <cell r="W146">
            <v>0</v>
          </cell>
          <cell r="AY146">
            <v>18192.600699999999</v>
          </cell>
        </row>
        <row r="147">
          <cell r="W147">
            <v>0</v>
          </cell>
          <cell r="AY147">
            <v>-19983.9349</v>
          </cell>
        </row>
        <row r="148">
          <cell r="W148">
            <v>0</v>
          </cell>
          <cell r="AY148">
            <v>946.32489999999984</v>
          </cell>
        </row>
        <row r="149">
          <cell r="W149">
            <v>0</v>
          </cell>
          <cell r="AY149">
            <v>711.49490875777678</v>
          </cell>
        </row>
        <row r="150">
          <cell r="W150">
            <v>0</v>
          </cell>
          <cell r="AY150">
            <v>-2986.4255799999992</v>
          </cell>
        </row>
        <row r="151">
          <cell r="W151">
            <v>0</v>
          </cell>
          <cell r="AY151">
            <v>483.16570000000036</v>
          </cell>
        </row>
        <row r="152">
          <cell r="W152">
            <v>7400</v>
          </cell>
          <cell r="AY152">
            <v>-7328.3230000000003</v>
          </cell>
        </row>
        <row r="153">
          <cell r="W153">
            <v>0</v>
          </cell>
          <cell r="AY153">
            <v>51.219499999999243</v>
          </cell>
        </row>
        <row r="154">
          <cell r="W154">
            <v>0</v>
          </cell>
          <cell r="AY154">
            <v>530.0944000000012</v>
          </cell>
        </row>
        <row r="155">
          <cell r="W155">
            <v>0</v>
          </cell>
          <cell r="AY155">
            <v>354.07860000000062</v>
          </cell>
        </row>
        <row r="156">
          <cell r="W156">
            <v>0</v>
          </cell>
          <cell r="AY156">
            <v>-1289.6047000000001</v>
          </cell>
        </row>
        <row r="157">
          <cell r="W157">
            <v>0</v>
          </cell>
          <cell r="AY157">
            <v>-4691.4710000000005</v>
          </cell>
        </row>
        <row r="158">
          <cell r="W158">
            <v>0</v>
          </cell>
          <cell r="AY158">
            <v>-2872.0378000000001</v>
          </cell>
        </row>
        <row r="159">
          <cell r="W159">
            <v>0</v>
          </cell>
          <cell r="AY159">
            <v>2419.5223999999971</v>
          </cell>
        </row>
        <row r="160">
          <cell r="W160">
            <v>0</v>
          </cell>
          <cell r="AY160">
            <v>-7212.6900000000023</v>
          </cell>
        </row>
        <row r="161">
          <cell r="W161">
            <v>5000</v>
          </cell>
          <cell r="AY161">
            <v>-2937.4991000000036</v>
          </cell>
        </row>
        <row r="162">
          <cell r="W162">
            <v>0</v>
          </cell>
          <cell r="AY162">
            <v>-12053.902399999995</v>
          </cell>
        </row>
        <row r="163">
          <cell r="W163">
            <v>0</v>
          </cell>
          <cell r="AY163">
            <v>513.1638999999991</v>
          </cell>
        </row>
        <row r="164">
          <cell r="W164">
            <v>0</v>
          </cell>
          <cell r="AY164">
            <v>1870.5341999999998</v>
          </cell>
        </row>
        <row r="165">
          <cell r="W165">
            <v>0</v>
          </cell>
          <cell r="AY165">
            <v>-56.486400000000017</v>
          </cell>
        </row>
        <row r="166">
          <cell r="W166">
            <v>0</v>
          </cell>
          <cell r="AY166">
            <v>-2.6032000000003164</v>
          </cell>
        </row>
        <row r="167">
          <cell r="W167">
            <v>0</v>
          </cell>
          <cell r="AY167">
            <v>-4444.1060000000025</v>
          </cell>
        </row>
        <row r="168">
          <cell r="W168">
            <v>0</v>
          </cell>
          <cell r="AY168">
            <v>-4902.3308000000088</v>
          </cell>
        </row>
        <row r="169">
          <cell r="W169">
            <v>0</v>
          </cell>
          <cell r="AY169">
            <v>4902.3252000000011</v>
          </cell>
        </row>
        <row r="170">
          <cell r="W170">
            <v>12500</v>
          </cell>
          <cell r="AY170">
            <v>21255.337399999997</v>
          </cell>
        </row>
        <row r="171">
          <cell r="W171">
            <v>0</v>
          </cell>
          <cell r="AY171">
            <v>-33819.029049999997</v>
          </cell>
        </row>
        <row r="172">
          <cell r="W172">
            <v>0</v>
          </cell>
          <cell r="AY172">
            <v>-2961.0834999999997</v>
          </cell>
        </row>
        <row r="173">
          <cell r="W173">
            <v>0</v>
          </cell>
          <cell r="AY173">
            <v>336.60949999999974</v>
          </cell>
        </row>
        <row r="174">
          <cell r="W174">
            <v>2129.89</v>
          </cell>
          <cell r="AY174">
            <v>-8608.0130999999928</v>
          </cell>
        </row>
        <row r="175">
          <cell r="W175">
            <v>0</v>
          </cell>
          <cell r="AY175">
            <v>-2026.6539000000012</v>
          </cell>
        </row>
        <row r="176">
          <cell r="W176">
            <v>0</v>
          </cell>
          <cell r="AY176">
            <v>-460.4548000000018</v>
          </cell>
        </row>
        <row r="177">
          <cell r="W177">
            <v>0</v>
          </cell>
          <cell r="AY177">
            <v>286.34299999999917</v>
          </cell>
        </row>
        <row r="178">
          <cell r="W178">
            <v>0</v>
          </cell>
          <cell r="AY178">
            <v>-1.2774999999997385</v>
          </cell>
        </row>
        <row r="179">
          <cell r="W179">
            <v>0</v>
          </cell>
          <cell r="AY179">
            <v>1630.9937999999993</v>
          </cell>
        </row>
        <row r="180">
          <cell r="W180">
            <v>0</v>
          </cell>
          <cell r="AY180">
            <v>48.393000000001734</v>
          </cell>
        </row>
        <row r="181">
          <cell r="W181">
            <v>4000</v>
          </cell>
          <cell r="AY181">
            <v>-3801.4444999999896</v>
          </cell>
        </row>
        <row r="182">
          <cell r="W182">
            <v>0</v>
          </cell>
          <cell r="AY182">
            <v>-4679.7719000000006</v>
          </cell>
        </row>
        <row r="183">
          <cell r="W183">
            <v>0</v>
          </cell>
          <cell r="AY183">
            <v>-409.47429999999645</v>
          </cell>
        </row>
        <row r="184">
          <cell r="W184">
            <v>0</v>
          </cell>
          <cell r="AY184">
            <v>-8.9999999999879066E-4</v>
          </cell>
        </row>
        <row r="185">
          <cell r="W185">
            <v>0</v>
          </cell>
          <cell r="AY185">
            <v>3750.2378999999996</v>
          </cell>
        </row>
        <row r="186">
          <cell r="W186">
            <v>0</v>
          </cell>
          <cell r="AY186">
            <v>-6677.0124000000005</v>
          </cell>
        </row>
        <row r="187">
          <cell r="W187">
            <v>0</v>
          </cell>
          <cell r="AY187">
            <v>-639.31140000000005</v>
          </cell>
        </row>
        <row r="188">
          <cell r="W188">
            <v>0</v>
          </cell>
          <cell r="AY188">
            <v>0</v>
          </cell>
        </row>
        <row r="189">
          <cell r="W189">
            <v>0</v>
          </cell>
          <cell r="AY189">
            <v>-5685.1999299999952</v>
          </cell>
        </row>
        <row r="190">
          <cell r="W190">
            <v>0</v>
          </cell>
          <cell r="AY190">
            <v>2868.3552999999997</v>
          </cell>
        </row>
        <row r="191">
          <cell r="W191">
            <v>0</v>
          </cell>
          <cell r="AY191">
            <v>-0.27619999999974709</v>
          </cell>
        </row>
        <row r="192">
          <cell r="W192">
            <v>0</v>
          </cell>
          <cell r="AY192">
            <v>2.7849000000001571</v>
          </cell>
        </row>
        <row r="193">
          <cell r="W193">
            <v>0</v>
          </cell>
          <cell r="AY193">
            <v>-49.993600000001912</v>
          </cell>
        </row>
        <row r="194">
          <cell r="W194">
            <v>0</v>
          </cell>
          <cell r="AY194">
            <v>-3328.8779</v>
          </cell>
        </row>
        <row r="195">
          <cell r="W195">
            <v>0</v>
          </cell>
          <cell r="AY195">
            <v>392.41120000000069</v>
          </cell>
        </row>
        <row r="196">
          <cell r="W196">
            <v>2000</v>
          </cell>
          <cell r="AY196">
            <v>-2271.6144000000022</v>
          </cell>
        </row>
        <row r="197">
          <cell r="W197">
            <v>0</v>
          </cell>
          <cell r="AY197">
            <v>26.32629999999569</v>
          </cell>
        </row>
        <row r="198">
          <cell r="W198">
            <v>0</v>
          </cell>
          <cell r="AY198">
            <v>4946.8937999999998</v>
          </cell>
        </row>
        <row r="199">
          <cell r="W199">
            <v>0</v>
          </cell>
          <cell r="AY199">
            <v>-2955.3616000000002</v>
          </cell>
        </row>
        <row r="200">
          <cell r="W200">
            <v>0</v>
          </cell>
          <cell r="AY200">
            <v>29.882000000006883</v>
          </cell>
        </row>
        <row r="201">
          <cell r="W201">
            <v>1000</v>
          </cell>
          <cell r="AY201">
            <v>-270.95550000000082</v>
          </cell>
        </row>
        <row r="202">
          <cell r="W202">
            <v>0</v>
          </cell>
          <cell r="AY202">
            <v>-5080.933700000005</v>
          </cell>
        </row>
        <row r="203">
          <cell r="W203">
            <v>0</v>
          </cell>
          <cell r="AY203">
            <v>-1521.2571000000021</v>
          </cell>
        </row>
        <row r="204">
          <cell r="W204">
            <v>1000</v>
          </cell>
          <cell r="AY204">
            <v>-728.39290000000301</v>
          </cell>
        </row>
        <row r="205">
          <cell r="W205">
            <v>0</v>
          </cell>
          <cell r="AY205">
            <v>17767.436000000002</v>
          </cell>
        </row>
        <row r="206">
          <cell r="W206">
            <v>0</v>
          </cell>
          <cell r="AY206">
            <v>-19284.393</v>
          </cell>
        </row>
        <row r="207">
          <cell r="W207">
            <v>0</v>
          </cell>
          <cell r="AY207">
            <v>-5204.4351999999999</v>
          </cell>
        </row>
        <row r="208">
          <cell r="W208">
            <v>0</v>
          </cell>
          <cell r="AY208">
            <v>-203.53320000000119</v>
          </cell>
        </row>
        <row r="209">
          <cell r="W209">
            <v>0</v>
          </cell>
          <cell r="AY209">
            <v>121.45670000000088</v>
          </cell>
        </row>
        <row r="210">
          <cell r="W210">
            <v>1500</v>
          </cell>
          <cell r="AY210">
            <v>-1160.8000000000063</v>
          </cell>
        </row>
        <row r="211">
          <cell r="W211">
            <v>0</v>
          </cell>
          <cell r="AY211">
            <v>3262.1392000000014</v>
          </cell>
        </row>
        <row r="212">
          <cell r="W212">
            <v>0</v>
          </cell>
          <cell r="AY212">
            <v>97.697499999996595</v>
          </cell>
        </row>
        <row r="213">
          <cell r="W213">
            <v>0</v>
          </cell>
          <cell r="AY213">
            <v>-1151.2801000000004</v>
          </cell>
        </row>
        <row r="214">
          <cell r="W214">
            <v>1100</v>
          </cell>
          <cell r="AY214">
            <v>-933.39080000000172</v>
          </cell>
        </row>
        <row r="215">
          <cell r="W215">
            <v>0</v>
          </cell>
          <cell r="AY215">
            <v>-4270.0989000000009</v>
          </cell>
        </row>
        <row r="216">
          <cell r="W216">
            <v>0</v>
          </cell>
          <cell r="AY216">
            <v>-495.15850000000012</v>
          </cell>
        </row>
        <row r="217">
          <cell r="W217">
            <v>0</v>
          </cell>
          <cell r="AY217">
            <v>750.30559999999969</v>
          </cell>
        </row>
        <row r="218">
          <cell r="W218">
            <v>0</v>
          </cell>
          <cell r="AY218">
            <v>-1739.1217000000001</v>
          </cell>
        </row>
        <row r="219">
          <cell r="W219">
            <v>0</v>
          </cell>
          <cell r="AY219">
            <v>-940.93100000000038</v>
          </cell>
        </row>
        <row r="220">
          <cell r="W220">
            <v>0</v>
          </cell>
          <cell r="AY220">
            <v>2804.2570999999998</v>
          </cell>
        </row>
        <row r="221">
          <cell r="W221">
            <v>0</v>
          </cell>
          <cell r="AY221">
            <v>-1097.4328000000007</v>
          </cell>
        </row>
        <row r="222">
          <cell r="W222">
            <v>0</v>
          </cell>
          <cell r="AY222">
            <v>-116.408</v>
          </cell>
        </row>
        <row r="223">
          <cell r="W223">
            <v>0</v>
          </cell>
          <cell r="AY223">
            <v>844.77999999999975</v>
          </cell>
        </row>
        <row r="224">
          <cell r="W224">
            <v>0</v>
          </cell>
          <cell r="AY224">
            <v>1515.2954</v>
          </cell>
        </row>
        <row r="225">
          <cell r="W225">
            <v>0</v>
          </cell>
          <cell r="AY225">
            <v>-12.831200000001028</v>
          </cell>
        </row>
        <row r="226">
          <cell r="W226">
            <v>0</v>
          </cell>
          <cell r="AY226">
            <v>81.993400000000022</v>
          </cell>
        </row>
        <row r="227">
          <cell r="W227">
            <v>0</v>
          </cell>
          <cell r="AY227">
            <v>501.64129999999994</v>
          </cell>
        </row>
        <row r="228">
          <cell r="W228">
            <v>0</v>
          </cell>
          <cell r="AY228">
            <v>178.8059999999997</v>
          </cell>
        </row>
        <row r="229">
          <cell r="W229">
            <v>0</v>
          </cell>
          <cell r="AY229">
            <v>957.63429999999698</v>
          </cell>
        </row>
        <row r="230">
          <cell r="W230">
            <v>0</v>
          </cell>
          <cell r="AY230">
            <v>9782.4106999999985</v>
          </cell>
        </row>
        <row r="231">
          <cell r="W231">
            <v>0</v>
          </cell>
          <cell r="AY231">
            <v>-2962.6228000000037</v>
          </cell>
        </row>
        <row r="232">
          <cell r="W232">
            <v>2000</v>
          </cell>
          <cell r="AY232">
            <v>-1877.5025000000001</v>
          </cell>
        </row>
        <row r="233">
          <cell r="W233">
            <v>0</v>
          </cell>
          <cell r="AY233">
            <v>18.15179999999782</v>
          </cell>
        </row>
        <row r="234">
          <cell r="W234">
            <v>0</v>
          </cell>
          <cell r="AY234">
            <v>-1420.8676000000005</v>
          </cell>
        </row>
        <row r="235">
          <cell r="W235">
            <v>0</v>
          </cell>
          <cell r="AY235">
            <v>-1885.5263000000009</v>
          </cell>
        </row>
        <row r="236">
          <cell r="W236">
            <v>0</v>
          </cell>
          <cell r="AY236">
            <v>1194.7956000000049</v>
          </cell>
        </row>
        <row r="237">
          <cell r="W237">
            <v>0</v>
          </cell>
          <cell r="AY237">
            <v>615.66300000000342</v>
          </cell>
        </row>
        <row r="238">
          <cell r="W238">
            <v>0</v>
          </cell>
          <cell r="AY238">
            <v>699.10190000000102</v>
          </cell>
        </row>
        <row r="239">
          <cell r="W239">
            <v>2158.56</v>
          </cell>
          <cell r="AY239">
            <v>-2158.5589000000036</v>
          </cell>
        </row>
        <row r="240">
          <cell r="W240">
            <v>0</v>
          </cell>
          <cell r="AY240">
            <v>655.20739999999967</v>
          </cell>
        </row>
        <row r="241">
          <cell r="W241">
            <v>0</v>
          </cell>
          <cell r="AY241">
            <v>-229.7581570000026</v>
          </cell>
        </row>
        <row r="242">
          <cell r="W242">
            <v>0</v>
          </cell>
          <cell r="AY242">
            <v>-1665.2842000000012</v>
          </cell>
        </row>
        <row r="243">
          <cell r="W243">
            <v>0</v>
          </cell>
          <cell r="AY243">
            <v>-6953.0045999999993</v>
          </cell>
        </row>
        <row r="244">
          <cell r="W244">
            <v>0</v>
          </cell>
          <cell r="AY244">
            <v>-7194.9848000000002</v>
          </cell>
        </row>
        <row r="245">
          <cell r="W245">
            <v>0</v>
          </cell>
          <cell r="AY245">
            <v>11568.943399999996</v>
          </cell>
        </row>
        <row r="246">
          <cell r="W246">
            <v>0</v>
          </cell>
          <cell r="AY246">
            <v>3406.819999999997</v>
          </cell>
        </row>
        <row r="247">
          <cell r="W247">
            <v>0</v>
          </cell>
          <cell r="AY247">
            <v>187.8814000000001</v>
          </cell>
        </row>
        <row r="248">
          <cell r="W248">
            <v>0</v>
          </cell>
          <cell r="AY248">
            <v>-471.61389999999756</v>
          </cell>
        </row>
        <row r="249">
          <cell r="W249">
            <v>0</v>
          </cell>
          <cell r="AY249">
            <v>-315.28620000000024</v>
          </cell>
        </row>
        <row r="250">
          <cell r="W250">
            <v>0</v>
          </cell>
          <cell r="AY250">
            <v>1185.993200000004</v>
          </cell>
        </row>
        <row r="251">
          <cell r="W251">
            <v>0</v>
          </cell>
          <cell r="AY251">
            <v>142.52410000000015</v>
          </cell>
        </row>
        <row r="252">
          <cell r="W252">
            <v>0</v>
          </cell>
          <cell r="AY252">
            <v>-12.924200000000022</v>
          </cell>
        </row>
        <row r="253">
          <cell r="W253">
            <v>0</v>
          </cell>
          <cell r="AY253">
            <v>0.6319999999986976</v>
          </cell>
        </row>
        <row r="254">
          <cell r="W254">
            <v>0</v>
          </cell>
          <cell r="AY254">
            <v>1473.6560899999963</v>
          </cell>
        </row>
        <row r="255">
          <cell r="W255">
            <v>0</v>
          </cell>
          <cell r="AY255">
            <v>-237.28680000000153</v>
          </cell>
        </row>
        <row r="256">
          <cell r="W256">
            <v>0</v>
          </cell>
          <cell r="AY256">
            <v>-59469.714700000011</v>
          </cell>
        </row>
        <row r="257">
          <cell r="W257">
            <v>0</v>
          </cell>
          <cell r="AY257">
            <v>244.81170000000037</v>
          </cell>
        </row>
        <row r="258">
          <cell r="W258">
            <v>0</v>
          </cell>
          <cell r="AY258">
            <v>-922.1436000000017</v>
          </cell>
        </row>
        <row r="259">
          <cell r="W259">
            <v>0</v>
          </cell>
          <cell r="AY259">
            <v>-257.83170000000018</v>
          </cell>
        </row>
        <row r="260">
          <cell r="W260">
            <v>0</v>
          </cell>
          <cell r="AY260">
            <v>7.9185000000002219</v>
          </cell>
        </row>
        <row r="261">
          <cell r="W261">
            <v>0</v>
          </cell>
          <cell r="AY261">
            <v>171.90109999999555</v>
          </cell>
        </row>
        <row r="262">
          <cell r="W262">
            <v>0</v>
          </cell>
          <cell r="AY262">
            <v>-1368.5673000000008</v>
          </cell>
        </row>
        <row r="263">
          <cell r="W263">
            <v>0</v>
          </cell>
          <cell r="AY263">
            <v>-2875.1841000000018</v>
          </cell>
        </row>
        <row r="264">
          <cell r="W264">
            <v>0</v>
          </cell>
          <cell r="AY264">
            <v>142.66750000000047</v>
          </cell>
        </row>
        <row r="265">
          <cell r="W265">
            <v>0</v>
          </cell>
          <cell r="AY265">
            <v>785.34419999999989</v>
          </cell>
        </row>
        <row r="266">
          <cell r="W266">
            <v>0</v>
          </cell>
          <cell r="AY266">
            <v>1753.4681999999998</v>
          </cell>
        </row>
        <row r="267">
          <cell r="W267">
            <v>0</v>
          </cell>
          <cell r="AY267">
            <v>-2.9000000013184035E-3</v>
          </cell>
        </row>
        <row r="268">
          <cell r="W268">
            <v>0</v>
          </cell>
          <cell r="AY268">
            <v>-1664.2991999999886</v>
          </cell>
        </row>
        <row r="269">
          <cell r="W269">
            <v>0</v>
          </cell>
          <cell r="AY269">
            <v>-1083.6297000000013</v>
          </cell>
        </row>
        <row r="270">
          <cell r="W270">
            <v>0</v>
          </cell>
          <cell r="AY270">
            <v>-1914.2347</v>
          </cell>
        </row>
        <row r="271">
          <cell r="W271">
            <v>0</v>
          </cell>
          <cell r="AY271">
            <v>-115.90649999999823</v>
          </cell>
        </row>
        <row r="272">
          <cell r="W272">
            <v>0</v>
          </cell>
          <cell r="AY272">
            <v>4437.9501</v>
          </cell>
        </row>
        <row r="273">
          <cell r="W273">
            <v>0</v>
          </cell>
          <cell r="AY273">
            <v>12.211400000007981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T342"/>
  <sheetViews>
    <sheetView tabSelected="1" topLeftCell="C6" workbookViewId="0">
      <selection activeCell="J6" sqref="J6"/>
    </sheetView>
  </sheetViews>
  <sheetFormatPr defaultColWidth="13.28515625" defaultRowHeight="15"/>
  <cols>
    <col min="1" max="1" width="14.85546875" style="35" customWidth="1"/>
    <col min="5" max="5" width="15" customWidth="1"/>
    <col min="16" max="16" width="13.28515625" hidden="1" customWidth="1"/>
    <col min="17" max="17" width="16.42578125" customWidth="1"/>
    <col min="18" max="18" width="12.140625" customWidth="1"/>
  </cols>
  <sheetData>
    <row r="1" spans="1:20" ht="36" hidden="1" customHeight="1">
      <c r="A1" s="1"/>
      <c r="J1" s="61">
        <f>SUM(J10:J275)</f>
        <v>27782.726999999984</v>
      </c>
      <c r="K1" s="61">
        <f>SUM(K10:K275)</f>
        <v>-404679.87882191571</v>
      </c>
      <c r="L1" s="61">
        <f>SUM(L10:L275)</f>
        <v>137795.85999999999</v>
      </c>
      <c r="M1" s="61">
        <f>SUM(M10:M288)</f>
        <v>118758.51422999997</v>
      </c>
      <c r="N1" s="61">
        <f>SUM(N10:N288)</f>
        <v>22166.384700000013</v>
      </c>
      <c r="O1" s="61">
        <f>SUM(O10:O275)</f>
        <v>140924.89893000002</v>
      </c>
      <c r="P1" s="61">
        <f t="shared" ref="P1" si="0">SUM(P10:P275)</f>
        <v>0</v>
      </c>
      <c r="Q1" s="61">
        <f>SUM(Q10:Q275)</f>
        <v>-407808.91775191593</v>
      </c>
      <c r="R1" s="2"/>
    </row>
    <row r="2" spans="1:20" ht="15" hidden="1" customHeight="1" thickBot="1">
      <c r="A2" s="3"/>
    </row>
    <row r="3" spans="1:20" ht="52.5" hidden="1" customHeight="1" thickBot="1">
      <c r="A3" s="4"/>
      <c r="B3" s="5"/>
      <c r="E3" s="5"/>
      <c r="K3" s="7"/>
      <c r="L3" s="7" t="s">
        <v>0</v>
      </c>
      <c r="Q3" s="6" t="s">
        <v>1</v>
      </c>
    </row>
    <row r="4" spans="1:20" ht="18" hidden="1" customHeight="1">
      <c r="A4" s="4"/>
      <c r="B4" s="5"/>
      <c r="E4" s="5"/>
      <c r="K4" s="41"/>
      <c r="L4" s="41"/>
      <c r="Q4" s="42"/>
    </row>
    <row r="5" spans="1:20" ht="21" hidden="1" customHeight="1">
      <c r="A5" s="4"/>
      <c r="B5" s="5"/>
      <c r="E5" s="5"/>
      <c r="K5" s="8">
        <f>SUM(K10:K275)</f>
        <v>-404679.87882191571</v>
      </c>
      <c r="L5" s="8">
        <f>SUM(L10:L275)</f>
        <v>137795.85999999999</v>
      </c>
      <c r="O5" s="8">
        <f>SUM(O10:O275)</f>
        <v>140924.89893000002</v>
      </c>
      <c r="P5" s="8">
        <f t="shared" ref="P5" si="1">SUM(P10:P275)</f>
        <v>0</v>
      </c>
      <c r="Q5" s="8">
        <f>SUM(Q10:Q275)</f>
        <v>-407808.91775191593</v>
      </c>
    </row>
    <row r="6" spans="1:20" ht="15.75" thickBot="1">
      <c r="A6" s="9"/>
      <c r="D6" s="43" t="s">
        <v>280</v>
      </c>
      <c r="J6" s="10"/>
      <c r="K6" s="11"/>
      <c r="L6" s="62" t="s">
        <v>289</v>
      </c>
      <c r="M6" s="10">
        <v>6.39</v>
      </c>
      <c r="N6" s="10">
        <v>2.41</v>
      </c>
    </row>
    <row r="7" spans="1:20" ht="15.75" customHeight="1" thickBot="1">
      <c r="A7" s="12">
        <f>F7</f>
        <v>43854</v>
      </c>
      <c r="B7" s="13"/>
      <c r="C7" s="14">
        <v>43824</v>
      </c>
      <c r="D7" s="15"/>
      <c r="E7" s="13"/>
      <c r="F7" s="14">
        <v>43854</v>
      </c>
      <c r="G7" s="15"/>
      <c r="H7" s="52" t="s">
        <v>2</v>
      </c>
      <c r="I7" s="52"/>
      <c r="J7" s="53"/>
      <c r="K7" s="57" t="s">
        <v>3</v>
      </c>
      <c r="L7" s="59" t="s">
        <v>4</v>
      </c>
      <c r="M7" s="54" t="s">
        <v>5</v>
      </c>
      <c r="N7" s="55"/>
      <c r="O7" s="56"/>
      <c r="P7" s="44" t="s">
        <v>6</v>
      </c>
      <c r="Q7" s="49" t="s">
        <v>281</v>
      </c>
      <c r="R7" s="16"/>
    </row>
    <row r="8" spans="1:20" ht="18" customHeight="1" thickBot="1">
      <c r="A8" s="17" t="s">
        <v>7</v>
      </c>
      <c r="B8" s="51" t="s">
        <v>8</v>
      </c>
      <c r="C8" s="52"/>
      <c r="D8" s="53"/>
      <c r="E8" s="51" t="s">
        <v>8</v>
      </c>
      <c r="F8" s="52"/>
      <c r="G8" s="53"/>
      <c r="H8" s="51" t="s">
        <v>8</v>
      </c>
      <c r="I8" s="52"/>
      <c r="J8" s="53"/>
      <c r="K8" s="58"/>
      <c r="L8" s="60"/>
      <c r="M8" s="54" t="s">
        <v>9</v>
      </c>
      <c r="N8" s="55"/>
      <c r="O8" s="56"/>
      <c r="P8" s="45" t="s">
        <v>10</v>
      </c>
      <c r="Q8" s="50"/>
      <c r="R8" s="18"/>
    </row>
    <row r="9" spans="1:20" ht="16.5" customHeight="1" thickBot="1">
      <c r="A9" s="19" t="s">
        <v>11</v>
      </c>
      <c r="B9" s="20" t="s">
        <v>12</v>
      </c>
      <c r="C9" s="20" t="s">
        <v>13</v>
      </c>
      <c r="D9" s="20" t="s">
        <v>14</v>
      </c>
      <c r="E9" s="20" t="s">
        <v>12</v>
      </c>
      <c r="F9" s="20" t="s">
        <v>13</v>
      </c>
      <c r="G9" s="20" t="s">
        <v>14</v>
      </c>
      <c r="H9" s="20" t="s">
        <v>12</v>
      </c>
      <c r="I9" s="20" t="s">
        <v>13</v>
      </c>
      <c r="J9" s="21" t="s">
        <v>15</v>
      </c>
      <c r="K9" s="39">
        <f>C7</f>
        <v>43824</v>
      </c>
      <c r="L9" s="46">
        <f>F7</f>
        <v>43854</v>
      </c>
      <c r="M9" s="22" t="s">
        <v>16</v>
      </c>
      <c r="N9" s="22" t="s">
        <v>17</v>
      </c>
      <c r="O9" s="22" t="s">
        <v>15</v>
      </c>
      <c r="P9" s="23" t="s">
        <v>18</v>
      </c>
      <c r="Q9" s="48">
        <f>F7</f>
        <v>43854</v>
      </c>
      <c r="R9" s="24" t="s">
        <v>19</v>
      </c>
    </row>
    <row r="10" spans="1:20">
      <c r="A10" s="25" t="s">
        <v>20</v>
      </c>
      <c r="B10" s="26">
        <v>2044.26</v>
      </c>
      <c r="C10" s="27">
        <v>571.21</v>
      </c>
      <c r="D10" s="25">
        <v>2615.48</v>
      </c>
      <c r="E10" s="26">
        <v>2047.13</v>
      </c>
      <c r="F10" s="27">
        <v>571.21</v>
      </c>
      <c r="G10" s="25">
        <v>2618.35</v>
      </c>
      <c r="H10" s="26">
        <f>E10-B10</f>
        <v>2.8700000000001182</v>
      </c>
      <c r="I10" s="27">
        <f>F10-C10</f>
        <v>0</v>
      </c>
      <c r="J10" s="25">
        <f>SUM(H10:I10)</f>
        <v>2.8700000000001182</v>
      </c>
      <c r="K10" s="26">
        <f>[1]Оплата!AY8</f>
        <v>-264.73889999999938</v>
      </c>
      <c r="L10" s="26">
        <f>[1]Оплата!W8</f>
        <v>0</v>
      </c>
      <c r="M10" s="25">
        <f>H10*M$6</f>
        <v>18.339300000000755</v>
      </c>
      <c r="N10" s="25">
        <f>I10*N$6</f>
        <v>0</v>
      </c>
      <c r="O10" s="25">
        <f>SUM(M10:N10)</f>
        <v>18.339300000000755</v>
      </c>
      <c r="P10" s="25"/>
      <c r="Q10" s="27">
        <f>K10-O10+L10+P10</f>
        <v>-283.07820000000015</v>
      </c>
      <c r="R10" s="27" t="str">
        <f>A10</f>
        <v xml:space="preserve">№002 </v>
      </c>
    </row>
    <row r="11" spans="1:20">
      <c r="A11" s="8" t="s">
        <v>21</v>
      </c>
      <c r="B11" s="29">
        <v>5287.05</v>
      </c>
      <c r="C11" s="2">
        <v>2331.54</v>
      </c>
      <c r="D11" s="8">
        <v>7618.6</v>
      </c>
      <c r="E11" s="29">
        <v>5287.07</v>
      </c>
      <c r="F11" s="2">
        <v>2331.54</v>
      </c>
      <c r="G11" s="8">
        <v>7618.62</v>
      </c>
      <c r="H11" s="29">
        <f t="shared" ref="H11:I16" si="2">E11-B11</f>
        <v>1.9999999999527063E-2</v>
      </c>
      <c r="I11" s="2">
        <f t="shared" si="2"/>
        <v>0</v>
      </c>
      <c r="J11" s="8">
        <f t="shared" ref="J11:J74" si="3">SUM(H11:I11)</f>
        <v>1.9999999999527063E-2</v>
      </c>
      <c r="K11" s="29">
        <f>[1]Оплата!AY9</f>
        <v>-333.6622999999995</v>
      </c>
      <c r="L11" s="29">
        <f>[1]Оплата!W9</f>
        <v>0</v>
      </c>
      <c r="M11" s="8">
        <f t="shared" ref="M11:N41" si="4">H11*M$6</f>
        <v>0.12779999999697791</v>
      </c>
      <c r="N11" s="8">
        <f t="shared" si="4"/>
        <v>0</v>
      </c>
      <c r="O11" s="8">
        <f>SUM(M11:N11)</f>
        <v>0.12779999999697791</v>
      </c>
      <c r="P11" s="8"/>
      <c r="Q11" s="2">
        <f t="shared" ref="Q11:Q16" si="5">K11-O11+L11+P11</f>
        <v>-333.79009999999647</v>
      </c>
      <c r="R11" s="2" t="str">
        <f t="shared" ref="R11:R74" si="6">A11</f>
        <v xml:space="preserve">№003 </v>
      </c>
    </row>
    <row r="12" spans="1:20">
      <c r="A12" s="25" t="s">
        <v>22</v>
      </c>
      <c r="B12" s="26">
        <v>5052.8900000000003</v>
      </c>
      <c r="C12" s="27">
        <v>1882.6000000000001</v>
      </c>
      <c r="D12" s="25">
        <v>6935.5</v>
      </c>
      <c r="E12" s="26">
        <v>5054.01</v>
      </c>
      <c r="F12" s="27">
        <v>1882.97</v>
      </c>
      <c r="G12" s="25">
        <v>6936.99</v>
      </c>
      <c r="H12" s="26">
        <f t="shared" si="2"/>
        <v>1.1199999999998909</v>
      </c>
      <c r="I12" s="26">
        <f t="shared" si="2"/>
        <v>0.36999999999989086</v>
      </c>
      <c r="J12" s="26">
        <f t="shared" si="3"/>
        <v>1.4899999999997817</v>
      </c>
      <c r="K12" s="26">
        <f>[1]Оплата!AY10</f>
        <v>8.8549999999977445</v>
      </c>
      <c r="L12" s="26">
        <f>[1]Оплата!W10</f>
        <v>0</v>
      </c>
      <c r="M12" s="26">
        <f t="shared" si="4"/>
        <v>7.1567999999993024</v>
      </c>
      <c r="N12" s="27">
        <f t="shared" si="4"/>
        <v>0.89169999999973704</v>
      </c>
      <c r="O12" s="25">
        <f t="shared" ref="O12:O75" si="7">SUM(M12:N12)</f>
        <v>8.0484999999990396</v>
      </c>
      <c r="P12" s="25"/>
      <c r="Q12" s="27">
        <f t="shared" si="5"/>
        <v>0.80649999999870481</v>
      </c>
      <c r="R12" s="27" t="str">
        <f t="shared" si="6"/>
        <v xml:space="preserve">№004 </v>
      </c>
    </row>
    <row r="13" spans="1:20">
      <c r="A13" s="8" t="s">
        <v>23</v>
      </c>
      <c r="B13" s="29">
        <v>789.7</v>
      </c>
      <c r="C13" s="2">
        <v>1361.13</v>
      </c>
      <c r="D13" s="8">
        <v>2150.96</v>
      </c>
      <c r="E13" s="29">
        <v>789.7</v>
      </c>
      <c r="F13" s="2">
        <v>1361.13</v>
      </c>
      <c r="G13" s="8">
        <v>2150.96</v>
      </c>
      <c r="H13" s="29">
        <f t="shared" si="2"/>
        <v>0</v>
      </c>
      <c r="I13" s="29">
        <f t="shared" si="2"/>
        <v>0</v>
      </c>
      <c r="J13" s="29">
        <f t="shared" si="3"/>
        <v>0</v>
      </c>
      <c r="K13" s="29">
        <f>[1]Оплата!AY11</f>
        <v>-859.28520000000071</v>
      </c>
      <c r="L13" s="29">
        <f>[1]Оплата!W11</f>
        <v>0</v>
      </c>
      <c r="M13" s="29">
        <f t="shared" si="4"/>
        <v>0</v>
      </c>
      <c r="N13" s="2">
        <f t="shared" si="4"/>
        <v>0</v>
      </c>
      <c r="O13" s="8">
        <f t="shared" si="7"/>
        <v>0</v>
      </c>
      <c r="P13" s="8"/>
      <c r="Q13" s="2">
        <f t="shared" si="5"/>
        <v>-859.28520000000071</v>
      </c>
      <c r="R13" s="2" t="str">
        <f t="shared" si="6"/>
        <v xml:space="preserve">№005 </v>
      </c>
    </row>
    <row r="14" spans="1:20">
      <c r="A14" s="25" t="s">
        <v>24</v>
      </c>
      <c r="B14" s="26">
        <v>3208.16</v>
      </c>
      <c r="C14" s="27">
        <v>1563.39</v>
      </c>
      <c r="D14" s="25">
        <v>4771.5600000000004</v>
      </c>
      <c r="E14" s="26">
        <v>3208.16</v>
      </c>
      <c r="F14" s="27">
        <v>1563.39</v>
      </c>
      <c r="G14" s="25">
        <v>4771.5600000000004</v>
      </c>
      <c r="H14" s="26">
        <f t="shared" si="2"/>
        <v>0</v>
      </c>
      <c r="I14" s="26">
        <f t="shared" si="2"/>
        <v>0</v>
      </c>
      <c r="J14" s="26">
        <f t="shared" si="3"/>
        <v>0</v>
      </c>
      <c r="K14" s="26">
        <f>[1]Оплата!AY12</f>
        <v>-11638.656999999997</v>
      </c>
      <c r="L14" s="26">
        <f>[1]Оплата!W12</f>
        <v>0</v>
      </c>
      <c r="M14" s="26">
        <f t="shared" si="4"/>
        <v>0</v>
      </c>
      <c r="N14" s="27">
        <f t="shared" si="4"/>
        <v>0</v>
      </c>
      <c r="O14" s="25">
        <f t="shared" si="7"/>
        <v>0</v>
      </c>
      <c r="P14" s="25"/>
      <c r="Q14" s="27">
        <f t="shared" si="5"/>
        <v>-11638.656999999997</v>
      </c>
      <c r="R14" s="27" t="str">
        <f t="shared" si="6"/>
        <v xml:space="preserve">№006 </v>
      </c>
    </row>
    <row r="15" spans="1:20">
      <c r="A15" s="8" t="s">
        <v>25</v>
      </c>
      <c r="B15" s="29">
        <v>3479.46</v>
      </c>
      <c r="C15" s="2">
        <v>1982.27</v>
      </c>
      <c r="D15" s="8">
        <v>5461.75</v>
      </c>
      <c r="E15" s="29">
        <v>3479.46</v>
      </c>
      <c r="F15" s="2">
        <v>1982.27</v>
      </c>
      <c r="G15" s="8">
        <v>5461.75</v>
      </c>
      <c r="H15" s="29">
        <f t="shared" si="2"/>
        <v>0</v>
      </c>
      <c r="I15" s="29">
        <f t="shared" si="2"/>
        <v>0</v>
      </c>
      <c r="J15" s="29">
        <f t="shared" si="3"/>
        <v>0</v>
      </c>
      <c r="K15" s="29">
        <f>[1]Оплата!AY13</f>
        <v>-6750.5345000000007</v>
      </c>
      <c r="L15" s="29">
        <f>[1]Оплата!W13</f>
        <v>0</v>
      </c>
      <c r="M15" s="29">
        <f t="shared" si="4"/>
        <v>0</v>
      </c>
      <c r="N15" s="2">
        <f t="shared" si="4"/>
        <v>0</v>
      </c>
      <c r="O15" s="8">
        <f t="shared" si="7"/>
        <v>0</v>
      </c>
      <c r="P15" s="8"/>
      <c r="Q15" s="2">
        <f t="shared" si="5"/>
        <v>-6750.5345000000007</v>
      </c>
      <c r="R15" s="2" t="str">
        <f t="shared" si="6"/>
        <v xml:space="preserve">№007 </v>
      </c>
      <c r="T15" t="s">
        <v>283</v>
      </c>
    </row>
    <row r="16" spans="1:20">
      <c r="A16" s="25" t="s">
        <v>26</v>
      </c>
      <c r="B16" s="26">
        <v>2219.0300000000002</v>
      </c>
      <c r="C16" s="27">
        <v>465.94</v>
      </c>
      <c r="D16" s="25">
        <v>2684.98</v>
      </c>
      <c r="E16" s="26">
        <v>2219.0300000000002</v>
      </c>
      <c r="F16" s="27">
        <v>465.94</v>
      </c>
      <c r="G16" s="25">
        <v>2684.98</v>
      </c>
      <c r="H16" s="26">
        <f t="shared" si="2"/>
        <v>0</v>
      </c>
      <c r="I16" s="26">
        <f t="shared" si="2"/>
        <v>0</v>
      </c>
      <c r="J16" s="26">
        <f t="shared" si="3"/>
        <v>0</v>
      </c>
      <c r="K16" s="26">
        <f>[1]Оплата!AY14</f>
        <v>2.9999999787166942E-4</v>
      </c>
      <c r="L16" s="26">
        <f>[1]Оплата!W14</f>
        <v>0</v>
      </c>
      <c r="M16" s="26">
        <f t="shared" si="4"/>
        <v>0</v>
      </c>
      <c r="N16" s="27">
        <f t="shared" si="4"/>
        <v>0</v>
      </c>
      <c r="O16" s="25">
        <f t="shared" si="7"/>
        <v>0</v>
      </c>
      <c r="P16" s="25"/>
      <c r="Q16" s="27">
        <f t="shared" si="5"/>
        <v>2.9999999787166942E-4</v>
      </c>
      <c r="R16" s="27" t="str">
        <f t="shared" si="6"/>
        <v xml:space="preserve">№008 </v>
      </c>
    </row>
    <row r="17" spans="1:18">
      <c r="A17" s="30" t="s">
        <v>286</v>
      </c>
      <c r="B17" s="29"/>
      <c r="C17" s="2"/>
      <c r="D17" s="8"/>
      <c r="E17" s="29"/>
      <c r="F17" s="2"/>
      <c r="G17" s="8"/>
      <c r="H17" s="29"/>
      <c r="I17" s="29"/>
      <c r="J17" s="29">
        <f t="shared" si="3"/>
        <v>0</v>
      </c>
      <c r="K17" s="29">
        <f>[1]Оплата!AY15</f>
        <v>153.49530000000289</v>
      </c>
      <c r="L17" s="29">
        <f>[1]Оплата!W15</f>
        <v>0</v>
      </c>
      <c r="M17" s="29">
        <f t="shared" si="4"/>
        <v>0</v>
      </c>
      <c r="N17" s="2">
        <f t="shared" si="4"/>
        <v>0</v>
      </c>
      <c r="O17" s="8">
        <f t="shared" si="7"/>
        <v>0</v>
      </c>
      <c r="P17" s="8"/>
      <c r="Q17" s="2">
        <f>K17-O17+L17</f>
        <v>153.49530000000289</v>
      </c>
      <c r="R17" s="2" t="str">
        <f t="shared" si="6"/>
        <v>№009  сбыт</v>
      </c>
    </row>
    <row r="18" spans="1:18">
      <c r="A18" s="25" t="s">
        <v>27</v>
      </c>
      <c r="B18" s="26">
        <v>4340.7</v>
      </c>
      <c r="C18" s="27">
        <v>2586.0300000000002</v>
      </c>
      <c r="D18" s="25">
        <v>6926.74</v>
      </c>
      <c r="E18" s="26">
        <v>4609.7300000000005</v>
      </c>
      <c r="F18" s="27">
        <v>2706.17</v>
      </c>
      <c r="G18" s="25">
        <v>7315.91</v>
      </c>
      <c r="H18" s="26">
        <f t="shared" ref="H18:I43" si="8">E18-B18</f>
        <v>269.03000000000065</v>
      </c>
      <c r="I18" s="26">
        <f t="shared" si="8"/>
        <v>120.13999999999987</v>
      </c>
      <c r="J18" s="26">
        <f t="shared" si="3"/>
        <v>389.17000000000053</v>
      </c>
      <c r="K18" s="26">
        <f>[1]Оплата!AY16</f>
        <v>-6064.6632999999983</v>
      </c>
      <c r="L18" s="26">
        <f>[1]Оплата!W16</f>
        <v>0</v>
      </c>
      <c r="M18" s="26">
        <f t="shared" si="4"/>
        <v>1719.101700000004</v>
      </c>
      <c r="N18" s="27">
        <f t="shared" si="4"/>
        <v>289.53739999999971</v>
      </c>
      <c r="O18" s="25">
        <f t="shared" si="7"/>
        <v>2008.6391000000037</v>
      </c>
      <c r="P18" s="25"/>
      <c r="Q18" s="27">
        <f t="shared" ref="Q18:Q74" si="9">K18-O18+L18+P18</f>
        <v>-8073.3024000000023</v>
      </c>
      <c r="R18" s="27" t="str">
        <f t="shared" si="6"/>
        <v xml:space="preserve">№009а </v>
      </c>
    </row>
    <row r="19" spans="1:18">
      <c r="A19" s="8" t="s">
        <v>28</v>
      </c>
      <c r="B19" s="29">
        <v>1097.27</v>
      </c>
      <c r="C19" s="2">
        <v>696.24</v>
      </c>
      <c r="D19" s="8">
        <v>1793.53</v>
      </c>
      <c r="E19" s="29">
        <v>1097.28</v>
      </c>
      <c r="F19" s="2">
        <v>696.24</v>
      </c>
      <c r="G19" s="8">
        <v>1793.54</v>
      </c>
      <c r="H19" s="29">
        <f t="shared" si="8"/>
        <v>9.9999999999909051E-3</v>
      </c>
      <c r="I19" s="29">
        <f t="shared" si="8"/>
        <v>0</v>
      </c>
      <c r="J19" s="29">
        <f t="shared" si="3"/>
        <v>9.9999999999909051E-3</v>
      </c>
      <c r="K19" s="29">
        <f>[1]Оплата!AY17</f>
        <v>3698.6806000000006</v>
      </c>
      <c r="L19" s="29">
        <f>[1]Оплата!W17</f>
        <v>0</v>
      </c>
      <c r="M19" s="29">
        <f t="shared" si="4"/>
        <v>6.3899999999941878E-2</v>
      </c>
      <c r="N19" s="2">
        <f t="shared" si="4"/>
        <v>0</v>
      </c>
      <c r="O19" s="8">
        <f t="shared" si="7"/>
        <v>6.3899999999941878E-2</v>
      </c>
      <c r="P19" s="8"/>
      <c r="Q19" s="2">
        <f t="shared" si="9"/>
        <v>3698.6167000000005</v>
      </c>
      <c r="R19" s="2" t="str">
        <f t="shared" si="6"/>
        <v>№010</v>
      </c>
    </row>
    <row r="20" spans="1:18">
      <c r="A20" s="25" t="s">
        <v>29</v>
      </c>
      <c r="B20" s="26">
        <v>2872.28</v>
      </c>
      <c r="C20" s="27">
        <v>497.90000000000003</v>
      </c>
      <c r="D20" s="25">
        <v>3370.2000000000003</v>
      </c>
      <c r="E20" s="26">
        <v>2872.28</v>
      </c>
      <c r="F20" s="27">
        <v>497.90000000000003</v>
      </c>
      <c r="G20" s="25">
        <v>3370.2000000000003</v>
      </c>
      <c r="H20" s="26">
        <f t="shared" si="8"/>
        <v>0</v>
      </c>
      <c r="I20" s="26">
        <f t="shared" si="8"/>
        <v>0</v>
      </c>
      <c r="J20" s="26">
        <f t="shared" si="3"/>
        <v>0</v>
      </c>
      <c r="K20" s="26">
        <f>[1]Оплата!AY18</f>
        <v>87.991199999998074</v>
      </c>
      <c r="L20" s="26">
        <f>[1]Оплата!W18</f>
        <v>0</v>
      </c>
      <c r="M20" s="26">
        <f t="shared" si="4"/>
        <v>0</v>
      </c>
      <c r="N20" s="27">
        <f t="shared" si="4"/>
        <v>0</v>
      </c>
      <c r="O20" s="25">
        <f t="shared" si="7"/>
        <v>0</v>
      </c>
      <c r="P20" s="25"/>
      <c r="Q20" s="27">
        <f t="shared" si="9"/>
        <v>87.991199999998074</v>
      </c>
      <c r="R20" s="27" t="str">
        <f t="shared" si="6"/>
        <v>№011</v>
      </c>
    </row>
    <row r="21" spans="1:18">
      <c r="A21" s="8" t="s">
        <v>30</v>
      </c>
      <c r="B21" s="29">
        <v>604.44000000000005</v>
      </c>
      <c r="C21" s="2">
        <v>134.67000000000002</v>
      </c>
      <c r="D21" s="8">
        <v>739.12</v>
      </c>
      <c r="E21" s="29">
        <v>604.49</v>
      </c>
      <c r="F21" s="2">
        <v>134.67000000000002</v>
      </c>
      <c r="G21" s="8">
        <v>739.17</v>
      </c>
      <c r="H21" s="29">
        <f t="shared" si="8"/>
        <v>4.9999999999954525E-2</v>
      </c>
      <c r="I21" s="29">
        <f t="shared" si="8"/>
        <v>0</v>
      </c>
      <c r="J21" s="29">
        <f t="shared" si="3"/>
        <v>4.9999999999954525E-2</v>
      </c>
      <c r="K21" s="29">
        <f>[1]Оплата!AY19</f>
        <v>-282.45580000000047</v>
      </c>
      <c r="L21" s="29">
        <f>[1]Оплата!W19</f>
        <v>0</v>
      </c>
      <c r="M21" s="29">
        <f>H21*M$6</f>
        <v>0.31949999999970941</v>
      </c>
      <c r="N21" s="2">
        <f t="shared" si="4"/>
        <v>0</v>
      </c>
      <c r="O21" s="8">
        <f t="shared" si="7"/>
        <v>0.31949999999970941</v>
      </c>
      <c r="P21" s="8"/>
      <c r="Q21" s="2">
        <f t="shared" si="9"/>
        <v>-282.77530000000019</v>
      </c>
      <c r="R21" s="2" t="str">
        <f t="shared" si="6"/>
        <v xml:space="preserve">№012 </v>
      </c>
    </row>
    <row r="22" spans="1:18">
      <c r="A22" s="25" t="s">
        <v>31</v>
      </c>
      <c r="B22" s="26">
        <v>7.84</v>
      </c>
      <c r="C22" s="27">
        <v>0.81</v>
      </c>
      <c r="D22" s="25">
        <v>8.66</v>
      </c>
      <c r="E22" s="26">
        <v>7.84</v>
      </c>
      <c r="F22" s="27">
        <v>0.81</v>
      </c>
      <c r="G22" s="25">
        <v>8.66</v>
      </c>
      <c r="H22" s="26">
        <f t="shared" si="8"/>
        <v>0</v>
      </c>
      <c r="I22" s="26">
        <f t="shared" si="8"/>
        <v>0</v>
      </c>
      <c r="J22" s="26">
        <f t="shared" si="3"/>
        <v>0</v>
      </c>
      <c r="K22" s="26">
        <f>[1]Оплата!AY20</f>
        <v>5.2281999999999993</v>
      </c>
      <c r="L22" s="26">
        <f>[1]Оплата!W20</f>
        <v>0</v>
      </c>
      <c r="M22" s="26">
        <f t="shared" si="4"/>
        <v>0</v>
      </c>
      <c r="N22" s="27">
        <f t="shared" si="4"/>
        <v>0</v>
      </c>
      <c r="O22" s="25">
        <f t="shared" si="7"/>
        <v>0</v>
      </c>
      <c r="P22" s="25"/>
      <c r="Q22" s="27">
        <f t="shared" si="9"/>
        <v>5.2281999999999993</v>
      </c>
      <c r="R22" s="27" t="str">
        <f t="shared" si="6"/>
        <v>№012а</v>
      </c>
    </row>
    <row r="23" spans="1:18">
      <c r="A23" s="8" t="s">
        <v>32</v>
      </c>
      <c r="B23" s="29">
        <v>8694.68</v>
      </c>
      <c r="C23" s="2">
        <v>2141.16</v>
      </c>
      <c r="D23" s="8">
        <v>10835.84</v>
      </c>
      <c r="E23" s="29">
        <v>8696.9500000000007</v>
      </c>
      <c r="F23" s="2">
        <v>2142.29</v>
      </c>
      <c r="G23" s="8">
        <v>10839.25</v>
      </c>
      <c r="H23" s="29">
        <f t="shared" si="8"/>
        <v>2.2700000000004366</v>
      </c>
      <c r="I23" s="29">
        <f t="shared" si="8"/>
        <v>1.1300000000001091</v>
      </c>
      <c r="J23" s="29">
        <f t="shared" si="3"/>
        <v>3.4000000000005457</v>
      </c>
      <c r="K23" s="29">
        <f>[1]Оплата!AY21</f>
        <v>1524.9722000000013</v>
      </c>
      <c r="L23" s="29">
        <f>[1]Оплата!W21</f>
        <v>0</v>
      </c>
      <c r="M23" s="29">
        <f t="shared" si="4"/>
        <v>14.505300000002789</v>
      </c>
      <c r="N23" s="2">
        <f t="shared" si="4"/>
        <v>2.7233000000002634</v>
      </c>
      <c r="O23" s="8">
        <f t="shared" si="7"/>
        <v>17.228600000003052</v>
      </c>
      <c r="P23" s="8"/>
      <c r="Q23" s="2">
        <f t="shared" si="9"/>
        <v>1507.7435999999982</v>
      </c>
      <c r="R23" s="2" t="str">
        <f t="shared" si="6"/>
        <v xml:space="preserve">№013 </v>
      </c>
    </row>
    <row r="24" spans="1:18">
      <c r="A24" s="25" t="s">
        <v>33</v>
      </c>
      <c r="B24" s="26">
        <v>2842.13</v>
      </c>
      <c r="C24" s="27">
        <v>7611.17</v>
      </c>
      <c r="D24" s="25">
        <v>10453.36</v>
      </c>
      <c r="E24" s="26">
        <v>2842.13</v>
      </c>
      <c r="F24" s="27">
        <v>7611.17</v>
      </c>
      <c r="G24" s="25">
        <v>10453.36</v>
      </c>
      <c r="H24" s="26">
        <f t="shared" si="8"/>
        <v>0</v>
      </c>
      <c r="I24" s="26">
        <f t="shared" si="8"/>
        <v>0</v>
      </c>
      <c r="J24" s="26">
        <f t="shared" si="3"/>
        <v>0</v>
      </c>
      <c r="K24" s="26">
        <f>[1]Оплата!AY22</f>
        <v>-1015.5680000000011</v>
      </c>
      <c r="L24" s="26">
        <f>[1]Оплата!W22</f>
        <v>0</v>
      </c>
      <c r="M24" s="26">
        <f t="shared" si="4"/>
        <v>0</v>
      </c>
      <c r="N24" s="27">
        <f t="shared" si="4"/>
        <v>0</v>
      </c>
      <c r="O24" s="25">
        <f t="shared" si="7"/>
        <v>0</v>
      </c>
      <c r="P24" s="25"/>
      <c r="Q24" s="27">
        <f t="shared" si="9"/>
        <v>-1015.5680000000011</v>
      </c>
      <c r="R24" s="27" t="str">
        <f t="shared" si="6"/>
        <v xml:space="preserve">№014 </v>
      </c>
    </row>
    <row r="25" spans="1:18">
      <c r="A25" s="8" t="s">
        <v>34</v>
      </c>
      <c r="B25" s="29">
        <v>3647.35</v>
      </c>
      <c r="C25" s="2">
        <v>1976.46</v>
      </c>
      <c r="D25" s="8">
        <v>5623.81</v>
      </c>
      <c r="E25" s="29">
        <v>3647.35</v>
      </c>
      <c r="F25" s="2">
        <v>1976.46</v>
      </c>
      <c r="G25" s="8">
        <v>5623.81</v>
      </c>
      <c r="H25" s="29">
        <f t="shared" si="8"/>
        <v>0</v>
      </c>
      <c r="I25" s="29">
        <f t="shared" si="8"/>
        <v>0</v>
      </c>
      <c r="J25" s="29">
        <f t="shared" si="3"/>
        <v>0</v>
      </c>
      <c r="K25" s="29">
        <f>[1]Оплата!AY23</f>
        <v>-901.10049999999944</v>
      </c>
      <c r="L25" s="29">
        <f>[1]Оплата!W23</f>
        <v>0</v>
      </c>
      <c r="M25" s="29">
        <f t="shared" si="4"/>
        <v>0</v>
      </c>
      <c r="N25" s="2">
        <f t="shared" si="4"/>
        <v>0</v>
      </c>
      <c r="O25" s="8">
        <f t="shared" si="7"/>
        <v>0</v>
      </c>
      <c r="P25" s="8"/>
      <c r="Q25" s="2">
        <f t="shared" si="9"/>
        <v>-901.10049999999944</v>
      </c>
      <c r="R25" s="2" t="str">
        <f t="shared" si="6"/>
        <v xml:space="preserve">№015 </v>
      </c>
    </row>
    <row r="26" spans="1:18" ht="12" customHeight="1">
      <c r="A26" s="25" t="s">
        <v>35</v>
      </c>
      <c r="B26" s="26">
        <v>6730.4400000000005</v>
      </c>
      <c r="C26" s="27">
        <v>6665.5</v>
      </c>
      <c r="D26" s="25">
        <v>13395.95</v>
      </c>
      <c r="E26" s="26">
        <v>6730.4400000000005</v>
      </c>
      <c r="F26" s="27">
        <v>6665.5</v>
      </c>
      <c r="G26" s="25">
        <v>13395.95</v>
      </c>
      <c r="H26" s="26">
        <f t="shared" si="8"/>
        <v>0</v>
      </c>
      <c r="I26" s="26">
        <f t="shared" si="8"/>
        <v>0</v>
      </c>
      <c r="J26" s="26">
        <f t="shared" si="3"/>
        <v>0</v>
      </c>
      <c r="K26" s="26">
        <f>[1]Оплата!AY24</f>
        <v>-474.97860000000577</v>
      </c>
      <c r="L26" s="26">
        <f>[1]Оплата!W24</f>
        <v>0</v>
      </c>
      <c r="M26" s="26">
        <f>H26*M$6</f>
        <v>0</v>
      </c>
      <c r="N26" s="27">
        <f>I26*N$6</f>
        <v>0</v>
      </c>
      <c r="O26" s="25">
        <f>SUM(M26:N26)</f>
        <v>0</v>
      </c>
      <c r="P26" s="25"/>
      <c r="Q26" s="27">
        <f t="shared" si="9"/>
        <v>-474.97860000000577</v>
      </c>
      <c r="R26" s="27" t="str">
        <f t="shared" si="6"/>
        <v xml:space="preserve">№016\17 </v>
      </c>
    </row>
    <row r="27" spans="1:18">
      <c r="A27" s="8" t="s">
        <v>36</v>
      </c>
      <c r="B27" s="29">
        <v>1784.19</v>
      </c>
      <c r="C27" s="2">
        <v>618.97</v>
      </c>
      <c r="D27" s="8">
        <v>2403.1799999999998</v>
      </c>
      <c r="E27" s="29">
        <v>1794.1200000000001</v>
      </c>
      <c r="F27" s="2">
        <v>626.70000000000005</v>
      </c>
      <c r="G27" s="8">
        <v>2420.83</v>
      </c>
      <c r="H27" s="29">
        <f t="shared" si="8"/>
        <v>9.9300000000000637</v>
      </c>
      <c r="I27" s="29">
        <f t="shared" si="8"/>
        <v>7.7300000000000182</v>
      </c>
      <c r="J27" s="29">
        <f t="shared" si="3"/>
        <v>17.660000000000082</v>
      </c>
      <c r="K27" s="29">
        <f>[1]Оплата!AY25</f>
        <v>4625.87</v>
      </c>
      <c r="L27" s="29">
        <f>[1]Оплата!W25</f>
        <v>0</v>
      </c>
      <c r="M27" s="29">
        <f t="shared" si="4"/>
        <v>63.452700000000405</v>
      </c>
      <c r="N27" s="2">
        <f t="shared" si="4"/>
        <v>18.629300000000043</v>
      </c>
      <c r="O27" s="8">
        <f t="shared" si="7"/>
        <v>82.082000000000448</v>
      </c>
      <c r="P27" s="8"/>
      <c r="Q27" s="2">
        <f t="shared" si="9"/>
        <v>4543.7879999999996</v>
      </c>
      <c r="R27" s="2" t="str">
        <f t="shared" si="6"/>
        <v xml:space="preserve">№018 </v>
      </c>
    </row>
    <row r="28" spans="1:18">
      <c r="A28" s="25" t="s">
        <v>37</v>
      </c>
      <c r="B28" s="26">
        <v>6503.21</v>
      </c>
      <c r="C28" s="27">
        <v>3891.84</v>
      </c>
      <c r="D28" s="25">
        <v>10395.1</v>
      </c>
      <c r="E28" s="26">
        <v>6644.63</v>
      </c>
      <c r="F28" s="27">
        <v>3975.4</v>
      </c>
      <c r="G28" s="25">
        <v>10620.09</v>
      </c>
      <c r="H28" s="26">
        <f t="shared" si="8"/>
        <v>141.42000000000007</v>
      </c>
      <c r="I28" s="26">
        <f t="shared" si="8"/>
        <v>83.559999999999945</v>
      </c>
      <c r="J28" s="26">
        <f t="shared" si="3"/>
        <v>224.98000000000002</v>
      </c>
      <c r="K28" s="26">
        <f>[1]Оплата!AY26</f>
        <v>-19615.547999999999</v>
      </c>
      <c r="L28" s="26">
        <f>[1]Оплата!W26</f>
        <v>0</v>
      </c>
      <c r="M28" s="26">
        <f t="shared" si="4"/>
        <v>903.67380000000037</v>
      </c>
      <c r="N28" s="27">
        <f t="shared" si="4"/>
        <v>201.37959999999987</v>
      </c>
      <c r="O28" s="25">
        <f t="shared" si="7"/>
        <v>1105.0534000000002</v>
      </c>
      <c r="P28" s="25"/>
      <c r="Q28" s="27">
        <f t="shared" si="9"/>
        <v>-20720.6014</v>
      </c>
      <c r="R28" s="27" t="str">
        <f t="shared" si="6"/>
        <v xml:space="preserve">№019 </v>
      </c>
    </row>
    <row r="29" spans="1:18">
      <c r="A29" s="8" t="s">
        <v>38</v>
      </c>
      <c r="B29" s="29">
        <v>5006.3500000000004</v>
      </c>
      <c r="C29" s="2">
        <v>2499.2200000000003</v>
      </c>
      <c r="D29" s="8">
        <v>7506.22</v>
      </c>
      <c r="E29" s="29">
        <v>5006.3500000000004</v>
      </c>
      <c r="F29" s="2">
        <v>2499.2200000000003</v>
      </c>
      <c r="G29" s="8">
        <v>7506.22</v>
      </c>
      <c r="H29" s="29">
        <f t="shared" si="8"/>
        <v>0</v>
      </c>
      <c r="I29" s="29">
        <f t="shared" si="8"/>
        <v>0</v>
      </c>
      <c r="J29" s="29">
        <f t="shared" si="3"/>
        <v>0</v>
      </c>
      <c r="K29" s="29">
        <f>[1]Оплата!AY27</f>
        <v>-549.80920000000219</v>
      </c>
      <c r="L29" s="29">
        <f>[1]Оплата!W27</f>
        <v>0</v>
      </c>
      <c r="M29" s="29">
        <f t="shared" si="4"/>
        <v>0</v>
      </c>
      <c r="N29" s="2">
        <f t="shared" si="4"/>
        <v>0</v>
      </c>
      <c r="O29" s="8">
        <f t="shared" si="7"/>
        <v>0</v>
      </c>
      <c r="P29" s="8"/>
      <c r="Q29" s="2">
        <f t="shared" si="9"/>
        <v>-549.80920000000219</v>
      </c>
      <c r="R29" s="2" t="str">
        <f t="shared" si="6"/>
        <v xml:space="preserve">№020 </v>
      </c>
    </row>
    <row r="30" spans="1:18">
      <c r="A30" s="25" t="s">
        <v>39</v>
      </c>
      <c r="B30" s="26">
        <v>153.77000000000001</v>
      </c>
      <c r="C30" s="27">
        <v>157.47</v>
      </c>
      <c r="D30" s="25">
        <v>311.24</v>
      </c>
      <c r="E30" s="26">
        <v>153.80000000000001</v>
      </c>
      <c r="F30" s="27">
        <v>157.47999999999999</v>
      </c>
      <c r="G30" s="25">
        <v>311.29000000000002</v>
      </c>
      <c r="H30" s="26">
        <f t="shared" si="8"/>
        <v>3.0000000000001137E-2</v>
      </c>
      <c r="I30" s="26">
        <f t="shared" si="8"/>
        <v>9.9999999999909051E-3</v>
      </c>
      <c r="J30" s="26">
        <f t="shared" si="3"/>
        <v>3.9999999999992042E-2</v>
      </c>
      <c r="K30" s="26">
        <f>[1]Оплата!AY28</f>
        <v>3959.5954999999981</v>
      </c>
      <c r="L30" s="26">
        <f>[1]Оплата!W28</f>
        <v>0</v>
      </c>
      <c r="M30" s="26">
        <f t="shared" si="4"/>
        <v>0.19170000000000725</v>
      </c>
      <c r="N30" s="27">
        <f t="shared" si="4"/>
        <v>2.4099999999978083E-2</v>
      </c>
      <c r="O30" s="25">
        <f t="shared" si="7"/>
        <v>0.21579999999998534</v>
      </c>
      <c r="P30" s="25"/>
      <c r="Q30" s="27">
        <f t="shared" si="9"/>
        <v>3959.3796999999981</v>
      </c>
      <c r="R30" s="27" t="str">
        <f t="shared" si="6"/>
        <v>№021\1</v>
      </c>
    </row>
    <row r="31" spans="1:18">
      <c r="A31" s="8" t="s">
        <v>40</v>
      </c>
      <c r="B31" s="29">
        <v>1356.16</v>
      </c>
      <c r="C31" s="2">
        <v>737</v>
      </c>
      <c r="D31" s="8">
        <v>2093.17</v>
      </c>
      <c r="E31" s="29">
        <v>1356.24</v>
      </c>
      <c r="F31" s="2">
        <v>737.01</v>
      </c>
      <c r="G31" s="8">
        <v>2093.2600000000002</v>
      </c>
      <c r="H31" s="29">
        <f t="shared" si="8"/>
        <v>7.999999999992724E-2</v>
      </c>
      <c r="I31" s="29">
        <f t="shared" si="8"/>
        <v>9.9999999999909051E-3</v>
      </c>
      <c r="J31" s="29">
        <f t="shared" si="3"/>
        <v>8.9999999999918145E-2</v>
      </c>
      <c r="K31" s="29">
        <f>[1]Оплата!AY29</f>
        <v>-5032.8447999999999</v>
      </c>
      <c r="L31" s="29">
        <f>[1]Оплата!W29</f>
        <v>0</v>
      </c>
      <c r="M31" s="29">
        <f t="shared" si="4"/>
        <v>0.51119999999953503</v>
      </c>
      <c r="N31" s="2">
        <f t="shared" si="4"/>
        <v>2.4099999999978083E-2</v>
      </c>
      <c r="O31" s="8">
        <f t="shared" si="7"/>
        <v>0.53529999999951317</v>
      </c>
      <c r="P31" s="8"/>
      <c r="Q31" s="2">
        <f t="shared" si="9"/>
        <v>-5033.3800999999994</v>
      </c>
      <c r="R31" s="2" t="str">
        <f t="shared" si="6"/>
        <v xml:space="preserve">№021\2 </v>
      </c>
    </row>
    <row r="32" spans="1:18">
      <c r="A32" s="25" t="s">
        <v>41</v>
      </c>
      <c r="B32" s="26">
        <v>3160.78</v>
      </c>
      <c r="C32" s="27">
        <v>1590.55</v>
      </c>
      <c r="D32" s="25">
        <v>4751.5</v>
      </c>
      <c r="E32" s="26">
        <v>3160.78</v>
      </c>
      <c r="F32" s="27">
        <v>1590.55</v>
      </c>
      <c r="G32" s="25">
        <v>4751.5</v>
      </c>
      <c r="H32" s="26">
        <f t="shared" ref="H32" si="10">E32-B32</f>
        <v>0</v>
      </c>
      <c r="I32" s="26">
        <f t="shared" ref="I32" si="11">F32-C32</f>
        <v>0</v>
      </c>
      <c r="J32" s="26">
        <f t="shared" ref="J32" si="12">SUM(H32:I32)</f>
        <v>0</v>
      </c>
      <c r="K32" s="26">
        <f>[1]Оплата!AY30</f>
        <v>-13947.323700000001</v>
      </c>
      <c r="L32" s="26">
        <f>[1]Оплата!W30</f>
        <v>0</v>
      </c>
      <c r="M32" s="26">
        <f t="shared" si="4"/>
        <v>0</v>
      </c>
      <c r="N32" s="27">
        <f t="shared" si="4"/>
        <v>0</v>
      </c>
      <c r="O32" s="25">
        <f t="shared" si="7"/>
        <v>0</v>
      </c>
      <c r="P32" s="25"/>
      <c r="Q32" s="27">
        <f t="shared" si="9"/>
        <v>-13947.323700000001</v>
      </c>
      <c r="R32" s="27" t="str">
        <f t="shared" si="6"/>
        <v>№022</v>
      </c>
    </row>
    <row r="33" spans="1:18">
      <c r="A33" s="8" t="s">
        <v>42</v>
      </c>
      <c r="B33" s="29">
        <v>912.01</v>
      </c>
      <c r="C33" s="2">
        <v>310.18</v>
      </c>
      <c r="D33" s="8">
        <v>1222.2</v>
      </c>
      <c r="E33" s="29">
        <v>919.15</v>
      </c>
      <c r="F33" s="2">
        <v>312.45999999999998</v>
      </c>
      <c r="G33" s="8">
        <v>1231.6200000000001</v>
      </c>
      <c r="H33" s="40">
        <f t="shared" si="8"/>
        <v>7.1399999999999864</v>
      </c>
      <c r="I33" s="40">
        <f t="shared" si="8"/>
        <v>2.2799999999999727</v>
      </c>
      <c r="J33" s="40">
        <f t="shared" si="3"/>
        <v>9.4199999999999591</v>
      </c>
      <c r="K33" s="29">
        <f>[1]Оплата!AY31</f>
        <v>1764.5902000000006</v>
      </c>
      <c r="L33" s="29">
        <f>[1]Оплата!W31</f>
        <v>0</v>
      </c>
      <c r="M33" s="40">
        <f t="shared" si="4"/>
        <v>45.624599999999909</v>
      </c>
      <c r="N33" s="2">
        <f t="shared" si="4"/>
        <v>5.4947999999999348</v>
      </c>
      <c r="O33" s="8">
        <f t="shared" si="7"/>
        <v>51.119399999999843</v>
      </c>
      <c r="P33" s="8"/>
      <c r="Q33" s="2">
        <f t="shared" si="9"/>
        <v>1713.4708000000007</v>
      </c>
      <c r="R33" s="2" t="str">
        <f t="shared" si="6"/>
        <v>№022а</v>
      </c>
    </row>
    <row r="34" spans="1:18">
      <c r="A34" s="25" t="s">
        <v>43</v>
      </c>
      <c r="B34" s="26">
        <v>0.51</v>
      </c>
      <c r="C34" s="27">
        <v>0.57999999999999996</v>
      </c>
      <c r="D34" s="25">
        <v>1.1000000000000001</v>
      </c>
      <c r="E34" s="26">
        <v>0.51</v>
      </c>
      <c r="F34" s="27">
        <v>0.57999999999999996</v>
      </c>
      <c r="G34" s="25">
        <v>1.1000000000000001</v>
      </c>
      <c r="H34" s="26">
        <f t="shared" si="8"/>
        <v>0</v>
      </c>
      <c r="I34" s="26">
        <f t="shared" si="8"/>
        <v>0</v>
      </c>
      <c r="J34" s="26">
        <f t="shared" si="3"/>
        <v>0</v>
      </c>
      <c r="K34" s="26">
        <f>[1]Оплата!AY32</f>
        <v>-3.3579999999999997</v>
      </c>
      <c r="L34" s="26">
        <f>[1]Оплата!W32</f>
        <v>0</v>
      </c>
      <c r="M34" s="26">
        <f t="shared" si="4"/>
        <v>0</v>
      </c>
      <c r="N34" s="27">
        <f t="shared" si="4"/>
        <v>0</v>
      </c>
      <c r="O34" s="25">
        <f t="shared" si="7"/>
        <v>0</v>
      </c>
      <c r="P34" s="25"/>
      <c r="Q34" s="27">
        <f t="shared" si="9"/>
        <v>-3.3579999999999997</v>
      </c>
      <c r="R34" s="27" t="str">
        <f t="shared" si="6"/>
        <v>№023</v>
      </c>
    </row>
    <row r="35" spans="1:18">
      <c r="A35" s="8" t="s">
        <v>44</v>
      </c>
      <c r="B35" s="29">
        <v>538.12</v>
      </c>
      <c r="C35" s="2">
        <v>283.97000000000003</v>
      </c>
      <c r="D35" s="8">
        <v>822.09</v>
      </c>
      <c r="E35" s="29">
        <v>538.12</v>
      </c>
      <c r="F35" s="2">
        <v>283.97000000000003</v>
      </c>
      <c r="G35" s="8">
        <v>822.09</v>
      </c>
      <c r="H35" s="29">
        <f t="shared" si="8"/>
        <v>0</v>
      </c>
      <c r="I35" s="29">
        <f t="shared" si="8"/>
        <v>0</v>
      </c>
      <c r="J35" s="29">
        <f t="shared" si="3"/>
        <v>0</v>
      </c>
      <c r="K35" s="29">
        <f>[1]Оплата!AY33</f>
        <v>13440.585800000001</v>
      </c>
      <c r="L35" s="29">
        <f>[1]Оплата!W33</f>
        <v>0</v>
      </c>
      <c r="M35" s="29">
        <f t="shared" si="4"/>
        <v>0</v>
      </c>
      <c r="N35" s="2">
        <f t="shared" si="4"/>
        <v>0</v>
      </c>
      <c r="O35" s="8">
        <f t="shared" si="7"/>
        <v>0</v>
      </c>
      <c r="P35" s="8"/>
      <c r="Q35" s="2">
        <f t="shared" si="9"/>
        <v>13440.585800000001</v>
      </c>
      <c r="R35" s="2" t="str">
        <f t="shared" si="6"/>
        <v>№024</v>
      </c>
    </row>
    <row r="36" spans="1:18">
      <c r="A36" s="25" t="s">
        <v>45</v>
      </c>
      <c r="B36" s="26">
        <v>7354.02</v>
      </c>
      <c r="C36" s="27">
        <v>4311.7300000000005</v>
      </c>
      <c r="D36" s="25">
        <v>11665.77</v>
      </c>
      <c r="E36" s="26">
        <v>7376.07</v>
      </c>
      <c r="F36" s="27">
        <v>4322.57</v>
      </c>
      <c r="G36" s="25">
        <v>11698.65</v>
      </c>
      <c r="H36" s="26">
        <f t="shared" si="8"/>
        <v>22.049999999999272</v>
      </c>
      <c r="I36" s="26">
        <f t="shared" si="8"/>
        <v>10.839999999999236</v>
      </c>
      <c r="J36" s="26">
        <f t="shared" si="3"/>
        <v>32.889999999998508</v>
      </c>
      <c r="K36" s="26">
        <f>[1]Оплата!AY34</f>
        <v>-9510.2791000000034</v>
      </c>
      <c r="L36" s="26">
        <f>[1]Оплата!W34</f>
        <v>0</v>
      </c>
      <c r="M36" s="26">
        <f t="shared" si="4"/>
        <v>140.89949999999536</v>
      </c>
      <c r="N36" s="27">
        <f t="shared" si="4"/>
        <v>26.124399999998161</v>
      </c>
      <c r="O36" s="25">
        <f t="shared" si="7"/>
        <v>167.02389999999352</v>
      </c>
      <c r="P36" s="25"/>
      <c r="Q36" s="27">
        <f t="shared" si="9"/>
        <v>-9677.3029999999962</v>
      </c>
      <c r="R36" s="27" t="str">
        <f t="shared" si="6"/>
        <v>№025</v>
      </c>
    </row>
    <row r="37" spans="1:18">
      <c r="A37" s="8" t="s">
        <v>46</v>
      </c>
      <c r="B37" s="29">
        <v>2172.2400000000002</v>
      </c>
      <c r="C37" s="2">
        <v>1111.08</v>
      </c>
      <c r="D37" s="8">
        <v>3283.32</v>
      </c>
      <c r="E37" s="29">
        <v>2172.2400000000002</v>
      </c>
      <c r="F37" s="2">
        <v>1111.08</v>
      </c>
      <c r="G37" s="8">
        <v>3283.32</v>
      </c>
      <c r="H37" s="29">
        <f t="shared" si="8"/>
        <v>0</v>
      </c>
      <c r="I37" s="29">
        <f t="shared" si="8"/>
        <v>0</v>
      </c>
      <c r="J37" s="29">
        <f t="shared" si="3"/>
        <v>0</v>
      </c>
      <c r="K37" s="29">
        <f>[1]Оплата!AY35</f>
        <v>-5279.5190000000011</v>
      </c>
      <c r="L37" s="29">
        <f>[1]Оплата!W35</f>
        <v>0</v>
      </c>
      <c r="M37" s="29">
        <f t="shared" si="4"/>
        <v>0</v>
      </c>
      <c r="N37" s="2">
        <f t="shared" si="4"/>
        <v>0</v>
      </c>
      <c r="O37" s="31">
        <f t="shared" si="7"/>
        <v>0</v>
      </c>
      <c r="P37" s="8"/>
      <c r="Q37" s="2">
        <f t="shared" si="9"/>
        <v>-5279.5190000000011</v>
      </c>
      <c r="R37" s="2" t="str">
        <f t="shared" si="6"/>
        <v>№026</v>
      </c>
    </row>
    <row r="38" spans="1:18">
      <c r="A38" s="25" t="s">
        <v>47</v>
      </c>
      <c r="B38" s="26">
        <v>2920.79</v>
      </c>
      <c r="C38" s="27">
        <v>1407.14</v>
      </c>
      <c r="D38" s="25">
        <v>4328.01</v>
      </c>
      <c r="E38" s="26">
        <v>3000.83</v>
      </c>
      <c r="F38" s="27">
        <v>1440.08</v>
      </c>
      <c r="G38" s="25">
        <v>4440.99</v>
      </c>
      <c r="H38" s="26">
        <f t="shared" si="8"/>
        <v>80.039999999999964</v>
      </c>
      <c r="I38" s="26">
        <f t="shared" si="8"/>
        <v>32.939999999999827</v>
      </c>
      <c r="J38" s="26">
        <f t="shared" si="3"/>
        <v>112.97999999999979</v>
      </c>
      <c r="K38" s="26">
        <f>[1]Оплата!AY36</f>
        <v>578.40200000000073</v>
      </c>
      <c r="L38" s="26">
        <f>[1]Оплата!W36</f>
        <v>0</v>
      </c>
      <c r="M38" s="26">
        <f t="shared" si="4"/>
        <v>511.45559999999972</v>
      </c>
      <c r="N38" s="27">
        <f t="shared" si="4"/>
        <v>79.385399999999592</v>
      </c>
      <c r="O38" s="25">
        <f>SUM(M38:N38)</f>
        <v>590.84099999999933</v>
      </c>
      <c r="P38" s="25"/>
      <c r="Q38" s="27">
        <f t="shared" si="9"/>
        <v>-12.4389999999986</v>
      </c>
      <c r="R38" s="27" t="str">
        <f t="shared" si="6"/>
        <v>№027</v>
      </c>
    </row>
    <row r="39" spans="1:18">
      <c r="A39" s="8" t="s">
        <v>48</v>
      </c>
      <c r="B39" s="29">
        <v>1330.52</v>
      </c>
      <c r="C39" s="2">
        <v>496.08</v>
      </c>
      <c r="D39" s="8">
        <v>1826.6100000000001</v>
      </c>
      <c r="E39" s="29">
        <v>1330.52</v>
      </c>
      <c r="F39" s="2">
        <v>496.08</v>
      </c>
      <c r="G39" s="8">
        <v>1826.6100000000001</v>
      </c>
      <c r="H39" s="29">
        <f t="shared" si="8"/>
        <v>0</v>
      </c>
      <c r="I39" s="29">
        <f t="shared" si="8"/>
        <v>0</v>
      </c>
      <c r="J39" s="29">
        <f t="shared" si="3"/>
        <v>0</v>
      </c>
      <c r="K39" s="29">
        <f>[1]Оплата!AY37</f>
        <v>-4.3548000000000027</v>
      </c>
      <c r="L39" s="29">
        <f>[1]Оплата!W37</f>
        <v>0</v>
      </c>
      <c r="M39" s="29">
        <f t="shared" si="4"/>
        <v>0</v>
      </c>
      <c r="N39" s="2">
        <f t="shared" si="4"/>
        <v>0</v>
      </c>
      <c r="O39" s="31">
        <f t="shared" si="7"/>
        <v>0</v>
      </c>
      <c r="P39" s="8"/>
      <c r="Q39" s="2">
        <f t="shared" si="9"/>
        <v>-4.3548000000000027</v>
      </c>
      <c r="R39" s="2" t="str">
        <f t="shared" si="6"/>
        <v>№028</v>
      </c>
    </row>
    <row r="40" spans="1:18">
      <c r="A40" s="25" t="s">
        <v>285</v>
      </c>
      <c r="B40" s="26"/>
      <c r="C40" s="27"/>
      <c r="D40" s="25"/>
      <c r="E40" s="26"/>
      <c r="F40" s="27"/>
      <c r="G40" s="25"/>
      <c r="H40" s="26">
        <f t="shared" si="8"/>
        <v>0</v>
      </c>
      <c r="I40" s="26">
        <f t="shared" si="8"/>
        <v>0</v>
      </c>
      <c r="J40" s="26">
        <f t="shared" si="3"/>
        <v>0</v>
      </c>
      <c r="K40" s="26">
        <f>[1]Оплата!AY38</f>
        <v>4.7999999908370228E-3</v>
      </c>
      <c r="L40" s="26">
        <f>[1]Оплата!W38</f>
        <v>0</v>
      </c>
      <c r="M40" s="26">
        <f t="shared" si="4"/>
        <v>0</v>
      </c>
      <c r="N40" s="27">
        <f t="shared" si="4"/>
        <v>0</v>
      </c>
      <c r="O40" s="25">
        <f t="shared" si="7"/>
        <v>0</v>
      </c>
      <c r="P40" s="25"/>
      <c r="Q40" s="27">
        <f t="shared" si="9"/>
        <v>4.7999999908370228E-3</v>
      </c>
      <c r="R40" s="27" t="str">
        <f t="shared" si="6"/>
        <v>№029 сбыт</v>
      </c>
    </row>
    <row r="41" spans="1:18">
      <c r="A41" s="8" t="s">
        <v>49</v>
      </c>
      <c r="B41" s="29">
        <v>1603.1100000000001</v>
      </c>
      <c r="C41" s="2">
        <v>584.95000000000005</v>
      </c>
      <c r="D41" s="8">
        <v>2188.11</v>
      </c>
      <c r="E41" s="29">
        <v>1603.1100000000001</v>
      </c>
      <c r="F41" s="2">
        <v>584.95000000000005</v>
      </c>
      <c r="G41" s="8">
        <v>2188.11</v>
      </c>
      <c r="H41" s="29">
        <f t="shared" si="8"/>
        <v>0</v>
      </c>
      <c r="I41" s="29">
        <f t="shared" si="8"/>
        <v>0</v>
      </c>
      <c r="J41" s="29">
        <f t="shared" si="3"/>
        <v>0</v>
      </c>
      <c r="K41" s="29">
        <f>[1]Оплата!AY39</f>
        <v>-8.8057000000008738</v>
      </c>
      <c r="L41" s="29">
        <f>[1]Оплата!W39</f>
        <v>0</v>
      </c>
      <c r="M41" s="29">
        <f t="shared" si="4"/>
        <v>0</v>
      </c>
      <c r="N41" s="2">
        <f t="shared" si="4"/>
        <v>0</v>
      </c>
      <c r="O41" s="8">
        <f t="shared" si="7"/>
        <v>0</v>
      </c>
      <c r="P41" s="8"/>
      <c r="Q41" s="2">
        <f t="shared" si="9"/>
        <v>-8.8057000000008738</v>
      </c>
      <c r="R41" s="2" t="str">
        <f t="shared" si="6"/>
        <v>№030</v>
      </c>
    </row>
    <row r="42" spans="1:18">
      <c r="A42" s="25" t="s">
        <v>50</v>
      </c>
      <c r="B42" s="26">
        <v>5470.29</v>
      </c>
      <c r="C42" s="27">
        <v>2732.08</v>
      </c>
      <c r="D42" s="25">
        <v>8202.3700000000008</v>
      </c>
      <c r="E42" s="26">
        <v>5485.9800000000005</v>
      </c>
      <c r="F42" s="27">
        <v>2740.76</v>
      </c>
      <c r="G42" s="25">
        <v>8226.75</v>
      </c>
      <c r="H42" s="26">
        <f t="shared" si="8"/>
        <v>15.690000000000509</v>
      </c>
      <c r="I42" s="26">
        <f t="shared" si="8"/>
        <v>8.680000000000291</v>
      </c>
      <c r="J42" s="26">
        <f t="shared" si="3"/>
        <v>24.3700000000008</v>
      </c>
      <c r="K42" s="26">
        <f>[1]Оплата!AY40</f>
        <v>-3933.1981999999998</v>
      </c>
      <c r="L42" s="26">
        <f>[1]Оплата!W40</f>
        <v>0</v>
      </c>
      <c r="M42" s="26">
        <f t="shared" ref="M42:N58" si="13">H42*M$6</f>
        <v>100.25910000000324</v>
      </c>
      <c r="N42" s="27">
        <f t="shared" si="13"/>
        <v>20.918800000000704</v>
      </c>
      <c r="O42" s="25">
        <f t="shared" si="7"/>
        <v>121.17790000000394</v>
      </c>
      <c r="P42" s="25"/>
      <c r="Q42" s="27">
        <f t="shared" si="9"/>
        <v>-4054.3761000000036</v>
      </c>
      <c r="R42" s="27" t="str">
        <f t="shared" si="6"/>
        <v>№031\1</v>
      </c>
    </row>
    <row r="43" spans="1:18">
      <c r="A43" s="8" t="s">
        <v>51</v>
      </c>
      <c r="B43" s="29">
        <v>3152.2200000000003</v>
      </c>
      <c r="C43" s="2">
        <v>846.38</v>
      </c>
      <c r="D43" s="8">
        <v>3998.6</v>
      </c>
      <c r="E43" s="29">
        <v>3152.2200000000003</v>
      </c>
      <c r="F43" s="2">
        <v>846.38</v>
      </c>
      <c r="G43" s="8">
        <v>3998.6</v>
      </c>
      <c r="H43" s="29">
        <f t="shared" si="8"/>
        <v>0</v>
      </c>
      <c r="I43" s="29">
        <f t="shared" si="8"/>
        <v>0</v>
      </c>
      <c r="J43" s="29">
        <f t="shared" si="3"/>
        <v>0</v>
      </c>
      <c r="K43" s="29">
        <f>[1]Оплата!AY41</f>
        <v>4776.6876000000011</v>
      </c>
      <c r="L43" s="29">
        <f>[1]Оплата!W41</f>
        <v>0</v>
      </c>
      <c r="M43" s="29">
        <f t="shared" si="13"/>
        <v>0</v>
      </c>
      <c r="N43" s="2">
        <f t="shared" si="13"/>
        <v>0</v>
      </c>
      <c r="O43" s="8">
        <f t="shared" si="7"/>
        <v>0</v>
      </c>
      <c r="P43" s="8"/>
      <c r="Q43" s="2">
        <f t="shared" si="9"/>
        <v>4776.6876000000011</v>
      </c>
      <c r="R43" s="2" t="str">
        <f t="shared" si="6"/>
        <v>№031\2</v>
      </c>
    </row>
    <row r="44" spans="1:18">
      <c r="A44" s="25" t="s">
        <v>52</v>
      </c>
      <c r="B44" s="26">
        <v>6698.32</v>
      </c>
      <c r="C44" s="27">
        <v>4058.6</v>
      </c>
      <c r="D44" s="25">
        <v>10757.02</v>
      </c>
      <c r="E44" s="26">
        <v>6698.32</v>
      </c>
      <c r="F44" s="27">
        <v>4058.6</v>
      </c>
      <c r="G44" s="25">
        <v>10757.02</v>
      </c>
      <c r="H44" s="26">
        <f t="shared" ref="H44" si="14">E44-B44</f>
        <v>0</v>
      </c>
      <c r="I44" s="26">
        <f t="shared" ref="I44" si="15">F44-C44</f>
        <v>0</v>
      </c>
      <c r="J44" s="26">
        <f t="shared" si="3"/>
        <v>0</v>
      </c>
      <c r="K44" s="26">
        <f>[1]Оплата!AY42</f>
        <v>-2876.7375999999972</v>
      </c>
      <c r="L44" s="26">
        <f>[1]Оплата!W42</f>
        <v>0</v>
      </c>
      <c r="M44" s="26">
        <f t="shared" si="13"/>
        <v>0</v>
      </c>
      <c r="N44" s="27">
        <f t="shared" si="13"/>
        <v>0</v>
      </c>
      <c r="O44" s="25">
        <f t="shared" si="7"/>
        <v>0</v>
      </c>
      <c r="P44" s="25"/>
      <c r="Q44" s="27">
        <f t="shared" si="9"/>
        <v>-2876.7375999999972</v>
      </c>
      <c r="R44" s="27" t="str">
        <f t="shared" si="6"/>
        <v xml:space="preserve">№032 </v>
      </c>
    </row>
    <row r="45" spans="1:18">
      <c r="A45" s="8" t="s">
        <v>53</v>
      </c>
      <c r="B45" s="29">
        <v>7635.06</v>
      </c>
      <c r="C45" s="2">
        <v>2518.06</v>
      </c>
      <c r="D45" s="8">
        <v>10153.120000000001</v>
      </c>
      <c r="E45" s="29">
        <v>7641.05</v>
      </c>
      <c r="F45" s="2">
        <v>2518.06</v>
      </c>
      <c r="G45" s="8">
        <v>10159.11</v>
      </c>
      <c r="H45" s="29">
        <f t="shared" ref="H45:I50" si="16">E45-B45</f>
        <v>5.9899999999997817</v>
      </c>
      <c r="I45" s="29">
        <f t="shared" si="16"/>
        <v>0</v>
      </c>
      <c r="J45" s="29">
        <f t="shared" si="3"/>
        <v>5.9899999999997817</v>
      </c>
      <c r="K45" s="29">
        <f>[1]Оплата!AY43</f>
        <v>546.52389999999878</v>
      </c>
      <c r="L45" s="29">
        <f>[1]Оплата!W43</f>
        <v>0</v>
      </c>
      <c r="M45" s="29">
        <f t="shared" si="13"/>
        <v>38.2760999999986</v>
      </c>
      <c r="N45" s="2">
        <f t="shared" si="13"/>
        <v>0</v>
      </c>
      <c r="O45" s="8">
        <f t="shared" si="7"/>
        <v>38.2760999999986</v>
      </c>
      <c r="P45" s="8"/>
      <c r="Q45" s="2">
        <f t="shared" si="9"/>
        <v>508.24780000000015</v>
      </c>
      <c r="R45" s="2" t="str">
        <f t="shared" si="6"/>
        <v xml:space="preserve">№033 </v>
      </c>
    </row>
    <row r="46" spans="1:18">
      <c r="A46" s="25" t="s">
        <v>54</v>
      </c>
      <c r="B46" s="26">
        <v>1964.08</v>
      </c>
      <c r="C46" s="27">
        <v>436.75</v>
      </c>
      <c r="D46" s="25">
        <v>2400.84</v>
      </c>
      <c r="E46" s="26">
        <v>1964.08</v>
      </c>
      <c r="F46" s="27">
        <v>436.75</v>
      </c>
      <c r="G46" s="25">
        <v>2400.84</v>
      </c>
      <c r="H46" s="26">
        <f t="shared" si="16"/>
        <v>0</v>
      </c>
      <c r="I46" s="26">
        <f t="shared" si="16"/>
        <v>0</v>
      </c>
      <c r="J46" s="26">
        <f t="shared" si="3"/>
        <v>0</v>
      </c>
      <c r="K46" s="26">
        <f>[1]Оплата!AY44</f>
        <v>-5.478299999999062</v>
      </c>
      <c r="L46" s="26">
        <f>[1]Оплата!W44</f>
        <v>0</v>
      </c>
      <c r="M46" s="26">
        <f t="shared" si="13"/>
        <v>0</v>
      </c>
      <c r="N46" s="27">
        <f t="shared" si="13"/>
        <v>0</v>
      </c>
      <c r="O46" s="25">
        <f t="shared" si="7"/>
        <v>0</v>
      </c>
      <c r="P46" s="25"/>
      <c r="Q46" s="27">
        <f t="shared" si="9"/>
        <v>-5.478299999999062</v>
      </c>
      <c r="R46" s="27" t="str">
        <f t="shared" si="6"/>
        <v xml:space="preserve">№034 </v>
      </c>
    </row>
    <row r="47" spans="1:18">
      <c r="A47" s="8" t="s">
        <v>55</v>
      </c>
      <c r="B47" s="29">
        <v>8850.36</v>
      </c>
      <c r="C47" s="2">
        <v>4397.66</v>
      </c>
      <c r="D47" s="8">
        <v>13248.02</v>
      </c>
      <c r="E47" s="29">
        <v>8850.36</v>
      </c>
      <c r="F47" s="2">
        <v>4397.66</v>
      </c>
      <c r="G47" s="8">
        <v>13248.02</v>
      </c>
      <c r="H47" s="29">
        <f t="shared" si="16"/>
        <v>0</v>
      </c>
      <c r="I47" s="29">
        <f t="shared" si="16"/>
        <v>0</v>
      </c>
      <c r="J47" s="29">
        <f t="shared" si="3"/>
        <v>0</v>
      </c>
      <c r="K47" s="29">
        <f>[1]Оплата!AY45</f>
        <v>59.657299999997015</v>
      </c>
      <c r="L47" s="29">
        <f>[1]Оплата!W45</f>
        <v>0</v>
      </c>
      <c r="M47" s="29">
        <f t="shared" si="13"/>
        <v>0</v>
      </c>
      <c r="N47" s="2">
        <f t="shared" si="13"/>
        <v>0</v>
      </c>
      <c r="O47" s="8">
        <f t="shared" si="7"/>
        <v>0</v>
      </c>
      <c r="P47" s="8"/>
      <c r="Q47" s="2">
        <f t="shared" si="9"/>
        <v>59.657299999997015</v>
      </c>
      <c r="R47" s="2" t="str">
        <f t="shared" si="6"/>
        <v xml:space="preserve">№035 </v>
      </c>
    </row>
    <row r="48" spans="1:18">
      <c r="A48" s="25" t="s">
        <v>56</v>
      </c>
      <c r="B48" s="26">
        <v>6020.4000000000005</v>
      </c>
      <c r="C48" s="27">
        <v>1853.07</v>
      </c>
      <c r="D48" s="25">
        <v>7873.4800000000005</v>
      </c>
      <c r="E48" s="26">
        <v>6020.45</v>
      </c>
      <c r="F48" s="27">
        <v>1853.08</v>
      </c>
      <c r="G48" s="25">
        <v>7873.54</v>
      </c>
      <c r="H48" s="26">
        <f t="shared" si="16"/>
        <v>4.9999999999272404E-2</v>
      </c>
      <c r="I48" s="26">
        <f t="shared" si="16"/>
        <v>9.9999999999909051E-3</v>
      </c>
      <c r="J48" s="26">
        <f t="shared" si="3"/>
        <v>5.9999999999263309E-2</v>
      </c>
      <c r="K48" s="26">
        <f>[1]Оплата!AY46</f>
        <v>-233.55000000000248</v>
      </c>
      <c r="L48" s="26">
        <f>[1]Оплата!W46</f>
        <v>0</v>
      </c>
      <c r="M48" s="26">
        <f t="shared" si="13"/>
        <v>0.31949999999535067</v>
      </c>
      <c r="N48" s="27">
        <f t="shared" si="13"/>
        <v>2.4099999999978083E-2</v>
      </c>
      <c r="O48" s="25">
        <f t="shared" si="7"/>
        <v>0.34359999999532875</v>
      </c>
      <c r="P48" s="25"/>
      <c r="Q48" s="27">
        <f t="shared" si="9"/>
        <v>-233.8935999999978</v>
      </c>
      <c r="R48" s="27" t="str">
        <f t="shared" si="6"/>
        <v xml:space="preserve">№036 </v>
      </c>
    </row>
    <row r="49" spans="1:18">
      <c r="A49" s="8" t="s">
        <v>57</v>
      </c>
      <c r="B49" s="29">
        <v>7111.09</v>
      </c>
      <c r="C49" s="2">
        <v>3435.44</v>
      </c>
      <c r="D49" s="8">
        <v>10546.59</v>
      </c>
      <c r="E49" s="29">
        <v>7340.29</v>
      </c>
      <c r="F49" s="2">
        <v>3547.57</v>
      </c>
      <c r="G49" s="8">
        <v>10887.91</v>
      </c>
      <c r="H49" s="29">
        <f t="shared" si="16"/>
        <v>229.19999999999982</v>
      </c>
      <c r="I49" s="29">
        <f t="shared" si="16"/>
        <v>112.13000000000011</v>
      </c>
      <c r="J49" s="29">
        <f t="shared" si="3"/>
        <v>341.32999999999993</v>
      </c>
      <c r="K49" s="29">
        <f>[1]Оплата!AY47</f>
        <v>-2773.3754999999983</v>
      </c>
      <c r="L49" s="29">
        <f>[1]Оплата!W47</f>
        <v>2773.38</v>
      </c>
      <c r="M49" s="29">
        <f t="shared" si="13"/>
        <v>1464.5879999999988</v>
      </c>
      <c r="N49" s="2">
        <f t="shared" si="13"/>
        <v>270.23330000000027</v>
      </c>
      <c r="O49" s="8">
        <f t="shared" si="7"/>
        <v>1734.8212999999992</v>
      </c>
      <c r="P49" s="8"/>
      <c r="Q49" s="2">
        <f t="shared" si="9"/>
        <v>-1734.8167999999978</v>
      </c>
      <c r="R49" s="2" t="str">
        <f t="shared" si="6"/>
        <v xml:space="preserve">№037 </v>
      </c>
    </row>
    <row r="50" spans="1:18">
      <c r="A50" s="25" t="s">
        <v>58</v>
      </c>
      <c r="B50" s="26">
        <v>3613.06</v>
      </c>
      <c r="C50" s="27">
        <v>1770.64</v>
      </c>
      <c r="D50" s="25">
        <v>5383.72</v>
      </c>
      <c r="E50" s="26">
        <v>3613.06</v>
      </c>
      <c r="F50" s="27">
        <v>1770.64</v>
      </c>
      <c r="G50" s="25">
        <v>5383.72</v>
      </c>
      <c r="H50" s="26">
        <f t="shared" si="16"/>
        <v>0</v>
      </c>
      <c r="I50" s="26">
        <f t="shared" si="16"/>
        <v>0</v>
      </c>
      <c r="J50" s="26">
        <f t="shared" si="3"/>
        <v>0</v>
      </c>
      <c r="K50" s="26">
        <f>[1]Оплата!AY48</f>
        <v>1938.6636153108168</v>
      </c>
      <c r="L50" s="26">
        <f>[1]Оплата!W48</f>
        <v>5000</v>
      </c>
      <c r="M50" s="26">
        <f t="shared" si="13"/>
        <v>0</v>
      </c>
      <c r="N50" s="27">
        <f t="shared" si="13"/>
        <v>0</v>
      </c>
      <c r="O50" s="25">
        <f t="shared" si="7"/>
        <v>0</v>
      </c>
      <c r="P50" s="25"/>
      <c r="Q50" s="27">
        <f t="shared" si="9"/>
        <v>6938.6636153108166</v>
      </c>
      <c r="R50" s="27" t="str">
        <f t="shared" si="6"/>
        <v>№038</v>
      </c>
    </row>
    <row r="51" spans="1:18">
      <c r="A51" s="8" t="s">
        <v>284</v>
      </c>
      <c r="B51" s="29"/>
      <c r="C51" s="2"/>
      <c r="D51" s="8"/>
      <c r="E51" s="29"/>
      <c r="F51" s="2"/>
      <c r="G51" s="8"/>
      <c r="H51" s="29"/>
      <c r="I51" s="29"/>
      <c r="J51" s="29">
        <f t="shared" si="3"/>
        <v>0</v>
      </c>
      <c r="K51" s="29">
        <f>[1]Оплата!AY49</f>
        <v>-582.58610000000476</v>
      </c>
      <c r="L51" s="29">
        <f>[1]Оплата!W49</f>
        <v>0</v>
      </c>
      <c r="M51" s="29">
        <f t="shared" si="13"/>
        <v>0</v>
      </c>
      <c r="N51" s="2">
        <f t="shared" si="13"/>
        <v>0</v>
      </c>
      <c r="O51" s="8">
        <f t="shared" si="7"/>
        <v>0</v>
      </c>
      <c r="P51" s="8"/>
      <c r="Q51" s="2">
        <f t="shared" si="9"/>
        <v>-582.58610000000476</v>
      </c>
      <c r="R51" s="2" t="str">
        <f t="shared" si="6"/>
        <v>№039  сбыт</v>
      </c>
    </row>
    <row r="52" spans="1:18">
      <c r="A52" s="25" t="s">
        <v>59</v>
      </c>
      <c r="B52" s="26">
        <v>1372.33</v>
      </c>
      <c r="C52" s="27">
        <v>2550.5300000000002</v>
      </c>
      <c r="D52" s="25">
        <v>3922.88</v>
      </c>
      <c r="E52" s="26">
        <v>1372.33</v>
      </c>
      <c r="F52" s="27">
        <v>2550.5300000000002</v>
      </c>
      <c r="G52" s="25">
        <v>3922.88</v>
      </c>
      <c r="H52" s="26">
        <f t="shared" ref="H52:I58" si="17">E52-B52</f>
        <v>0</v>
      </c>
      <c r="I52" s="26">
        <f t="shared" si="17"/>
        <v>0</v>
      </c>
      <c r="J52" s="26">
        <f t="shared" si="3"/>
        <v>0</v>
      </c>
      <c r="K52" s="26">
        <f>[1]Оплата!AY50</f>
        <v>-0.42230000000025658</v>
      </c>
      <c r="L52" s="26">
        <f>[1]Оплата!W50</f>
        <v>0</v>
      </c>
      <c r="M52" s="26">
        <f t="shared" si="13"/>
        <v>0</v>
      </c>
      <c r="N52" s="27">
        <f t="shared" si="13"/>
        <v>0</v>
      </c>
      <c r="O52" s="25">
        <f t="shared" si="7"/>
        <v>0</v>
      </c>
      <c r="P52" s="25"/>
      <c r="Q52" s="27">
        <f t="shared" si="9"/>
        <v>-0.42230000000025658</v>
      </c>
      <c r="R52" s="27" t="str">
        <f t="shared" si="6"/>
        <v>№040</v>
      </c>
    </row>
    <row r="53" spans="1:18">
      <c r="A53" s="8" t="s">
        <v>60</v>
      </c>
      <c r="B53" s="29">
        <v>5153.09</v>
      </c>
      <c r="C53" s="2">
        <v>2826.07</v>
      </c>
      <c r="D53" s="8">
        <v>7979.59</v>
      </c>
      <c r="E53" s="29">
        <v>5153.09</v>
      </c>
      <c r="F53" s="2">
        <v>2826.07</v>
      </c>
      <c r="G53" s="8">
        <v>7979.59</v>
      </c>
      <c r="H53" s="29">
        <f t="shared" si="17"/>
        <v>0</v>
      </c>
      <c r="I53" s="29">
        <f t="shared" si="17"/>
        <v>0</v>
      </c>
      <c r="J53" s="29">
        <f t="shared" si="3"/>
        <v>0</v>
      </c>
      <c r="K53" s="29">
        <f>[1]Оплата!AY51</f>
        <v>124.59769999999975</v>
      </c>
      <c r="L53" s="29">
        <f>[1]Оплата!W51</f>
        <v>0</v>
      </c>
      <c r="M53" s="29">
        <f t="shared" si="13"/>
        <v>0</v>
      </c>
      <c r="N53" s="2">
        <f t="shared" si="13"/>
        <v>0</v>
      </c>
      <c r="O53" s="8">
        <f t="shared" si="7"/>
        <v>0</v>
      </c>
      <c r="P53" s="8"/>
      <c r="Q53" s="2">
        <f t="shared" si="9"/>
        <v>124.59769999999975</v>
      </c>
      <c r="R53" s="2" t="str">
        <f t="shared" si="6"/>
        <v xml:space="preserve">№041 </v>
      </c>
    </row>
    <row r="54" spans="1:18">
      <c r="A54" s="25" t="s">
        <v>61</v>
      </c>
      <c r="B54" s="26">
        <v>7910.68</v>
      </c>
      <c r="C54" s="27">
        <v>3591.35</v>
      </c>
      <c r="D54" s="25">
        <v>11502.03</v>
      </c>
      <c r="E54" s="26">
        <v>8107.18</v>
      </c>
      <c r="F54" s="27">
        <v>3674.2200000000003</v>
      </c>
      <c r="G54" s="25">
        <v>11781.41</v>
      </c>
      <c r="H54" s="26">
        <f t="shared" si="17"/>
        <v>196.5</v>
      </c>
      <c r="I54" s="26">
        <f t="shared" si="17"/>
        <v>82.870000000000346</v>
      </c>
      <c r="J54" s="26">
        <f t="shared" si="3"/>
        <v>279.37000000000035</v>
      </c>
      <c r="K54" s="26">
        <f>[1]Оплата!AY52</f>
        <v>-1126.2403999999997</v>
      </c>
      <c r="L54" s="26">
        <f>[1]Оплата!W52</f>
        <v>1500</v>
      </c>
      <c r="M54" s="26">
        <f t="shared" si="13"/>
        <v>1255.635</v>
      </c>
      <c r="N54" s="27">
        <f t="shared" si="13"/>
        <v>199.71670000000086</v>
      </c>
      <c r="O54" s="25">
        <f t="shared" si="7"/>
        <v>1455.3517000000008</v>
      </c>
      <c r="P54" s="25"/>
      <c r="Q54" s="27">
        <f t="shared" si="9"/>
        <v>-1081.5921000000008</v>
      </c>
      <c r="R54" s="27" t="str">
        <f t="shared" si="6"/>
        <v xml:space="preserve">№041а </v>
      </c>
    </row>
    <row r="55" spans="1:18">
      <c r="A55" s="8" t="s">
        <v>62</v>
      </c>
      <c r="B55" s="29">
        <v>3133.6800000000003</v>
      </c>
      <c r="C55" s="2">
        <v>2319.29</v>
      </c>
      <c r="D55" s="8">
        <v>5453</v>
      </c>
      <c r="E55" s="29">
        <v>3133.6800000000003</v>
      </c>
      <c r="F55" s="2">
        <v>2319.29</v>
      </c>
      <c r="G55" s="8">
        <v>5453.01</v>
      </c>
      <c r="H55" s="29">
        <f t="shared" si="17"/>
        <v>0</v>
      </c>
      <c r="I55" s="29">
        <f t="shared" si="17"/>
        <v>0</v>
      </c>
      <c r="J55" s="29">
        <f t="shared" si="3"/>
        <v>0</v>
      </c>
      <c r="K55" s="29">
        <f>[1]Оплата!AY53</f>
        <v>-6.6300000000978798E-2</v>
      </c>
      <c r="L55" s="29">
        <f>[1]Оплата!W53</f>
        <v>0</v>
      </c>
      <c r="M55" s="29">
        <f t="shared" si="13"/>
        <v>0</v>
      </c>
      <c r="N55" s="2">
        <f t="shared" si="13"/>
        <v>0</v>
      </c>
      <c r="O55" s="8">
        <f t="shared" si="7"/>
        <v>0</v>
      </c>
      <c r="P55" s="8"/>
      <c r="Q55" s="2">
        <f t="shared" si="9"/>
        <v>-6.6300000000978798E-2</v>
      </c>
      <c r="R55" s="2" t="str">
        <f t="shared" si="6"/>
        <v xml:space="preserve">№042 </v>
      </c>
    </row>
    <row r="56" spans="1:18">
      <c r="A56" s="25" t="s">
        <v>63</v>
      </c>
      <c r="B56" s="26">
        <v>3535.41</v>
      </c>
      <c r="C56" s="27">
        <v>1417.66</v>
      </c>
      <c r="D56" s="25">
        <v>4953.08</v>
      </c>
      <c r="E56" s="26">
        <v>3627.21</v>
      </c>
      <c r="F56" s="27">
        <v>1463.44</v>
      </c>
      <c r="G56" s="25">
        <v>5090.6500000000005</v>
      </c>
      <c r="H56" s="26">
        <f t="shared" si="17"/>
        <v>91.800000000000182</v>
      </c>
      <c r="I56" s="26">
        <f t="shared" si="17"/>
        <v>45.779999999999973</v>
      </c>
      <c r="J56" s="26">
        <f t="shared" si="3"/>
        <v>137.58000000000015</v>
      </c>
      <c r="K56" s="26">
        <f>[1]Оплата!AY54</f>
        <v>-489.42819999999972</v>
      </c>
      <c r="L56" s="26">
        <f>[1]Оплата!W54</f>
        <v>650</v>
      </c>
      <c r="M56" s="26">
        <f t="shared" si="13"/>
        <v>586.60200000000111</v>
      </c>
      <c r="N56" s="27">
        <f t="shared" si="13"/>
        <v>110.32979999999993</v>
      </c>
      <c r="O56" s="25">
        <f t="shared" si="7"/>
        <v>696.93180000000109</v>
      </c>
      <c r="P56" s="25"/>
      <c r="Q56" s="27">
        <f>K56-O56+L56+P56</f>
        <v>-536.36000000000081</v>
      </c>
      <c r="R56" s="27" t="str">
        <f t="shared" si="6"/>
        <v xml:space="preserve">№043\1 </v>
      </c>
    </row>
    <row r="57" spans="1:18">
      <c r="A57" s="8" t="s">
        <v>64</v>
      </c>
      <c r="B57" s="29">
        <v>16524.98</v>
      </c>
      <c r="C57" s="2">
        <v>7456.95</v>
      </c>
      <c r="D57" s="8">
        <v>23981.94</v>
      </c>
      <c r="E57" s="29">
        <v>16926.04</v>
      </c>
      <c r="F57" s="2">
        <v>7666.74</v>
      </c>
      <c r="G57" s="8">
        <v>24592.79</v>
      </c>
      <c r="H57" s="29">
        <f t="shared" si="17"/>
        <v>401.06000000000131</v>
      </c>
      <c r="I57" s="29">
        <f t="shared" si="17"/>
        <v>209.78999999999996</v>
      </c>
      <c r="J57" s="29">
        <f t="shared" si="3"/>
        <v>610.85000000000127</v>
      </c>
      <c r="K57" s="29">
        <f>[1]Оплата!AY55</f>
        <v>-151.30529999999357</v>
      </c>
      <c r="L57" s="29">
        <f>[1]Оплата!W55</f>
        <v>0</v>
      </c>
      <c r="M57" s="29">
        <f t="shared" si="13"/>
        <v>2562.7734000000082</v>
      </c>
      <c r="N57" s="2">
        <f t="shared" si="13"/>
        <v>505.59389999999996</v>
      </c>
      <c r="O57" s="8">
        <f t="shared" si="7"/>
        <v>3068.3673000000081</v>
      </c>
      <c r="P57" s="8"/>
      <c r="Q57" s="2">
        <f t="shared" si="9"/>
        <v>-3219.6726000000017</v>
      </c>
      <c r="R57" s="2" t="str">
        <f t="shared" si="6"/>
        <v xml:space="preserve">№043\2 </v>
      </c>
    </row>
    <row r="58" spans="1:18">
      <c r="A58" s="25" t="s">
        <v>65</v>
      </c>
      <c r="B58" s="26">
        <v>4262.18</v>
      </c>
      <c r="C58" s="27">
        <v>2056.59</v>
      </c>
      <c r="D58" s="25">
        <v>6318.77</v>
      </c>
      <c r="E58" s="26">
        <v>4262.18</v>
      </c>
      <c r="F58" s="27">
        <v>2056.59</v>
      </c>
      <c r="G58" s="25">
        <v>6318.77</v>
      </c>
      <c r="H58" s="26">
        <f t="shared" si="17"/>
        <v>0</v>
      </c>
      <c r="I58" s="26">
        <f t="shared" si="17"/>
        <v>0</v>
      </c>
      <c r="J58" s="26">
        <f t="shared" si="3"/>
        <v>0</v>
      </c>
      <c r="K58" s="26">
        <f>[1]Оплата!AY56</f>
        <v>-191.705200000003</v>
      </c>
      <c r="L58" s="26">
        <f>[1]Оплата!W56</f>
        <v>0</v>
      </c>
      <c r="M58" s="26">
        <f t="shared" si="13"/>
        <v>0</v>
      </c>
      <c r="N58" s="27">
        <f t="shared" si="13"/>
        <v>0</v>
      </c>
      <c r="O58" s="25">
        <f t="shared" si="7"/>
        <v>0</v>
      </c>
      <c r="P58" s="25"/>
      <c r="Q58" s="27">
        <f t="shared" si="9"/>
        <v>-191.705200000003</v>
      </c>
      <c r="R58" s="27" t="str">
        <f t="shared" si="6"/>
        <v xml:space="preserve">№044 </v>
      </c>
    </row>
    <row r="59" spans="1:18">
      <c r="A59" s="8" t="s">
        <v>66</v>
      </c>
      <c r="B59" s="29"/>
      <c r="C59" s="2"/>
      <c r="D59" s="8"/>
      <c r="E59" s="29"/>
      <c r="F59" s="2"/>
      <c r="G59" s="8"/>
      <c r="H59" s="29"/>
      <c r="I59" s="29"/>
      <c r="J59" s="29">
        <f t="shared" si="3"/>
        <v>0</v>
      </c>
      <c r="K59" s="29">
        <f>[1]Оплата!AY57</f>
        <v>0</v>
      </c>
      <c r="L59" s="29">
        <f>[1]Оплата!W57</f>
        <v>0</v>
      </c>
      <c r="M59" s="29"/>
      <c r="N59" s="2"/>
      <c r="O59" s="8"/>
      <c r="P59" s="8"/>
      <c r="Q59" s="2">
        <f t="shared" si="9"/>
        <v>0</v>
      </c>
      <c r="R59" s="2" t="str">
        <f t="shared" si="6"/>
        <v>№045 не установлен</v>
      </c>
    </row>
    <row r="60" spans="1:18">
      <c r="A60" s="25" t="s">
        <v>67</v>
      </c>
      <c r="B60" s="26">
        <v>5294.18</v>
      </c>
      <c r="C60" s="27">
        <v>3715.37</v>
      </c>
      <c r="D60" s="25">
        <v>9009.57</v>
      </c>
      <c r="E60" s="26">
        <v>5294.18</v>
      </c>
      <c r="F60" s="27">
        <v>3715.37</v>
      </c>
      <c r="G60" s="25">
        <v>9009.57</v>
      </c>
      <c r="H60" s="26">
        <f t="shared" ref="H60:I75" si="18">E60-B60</f>
        <v>0</v>
      </c>
      <c r="I60" s="26">
        <f t="shared" si="18"/>
        <v>0</v>
      </c>
      <c r="J60" s="26">
        <f t="shared" si="3"/>
        <v>0</v>
      </c>
      <c r="K60" s="26">
        <f>[1]Оплата!AY58</f>
        <v>-5120.1097000000018</v>
      </c>
      <c r="L60" s="26">
        <f>[1]Оплата!W58</f>
        <v>0</v>
      </c>
      <c r="M60" s="26">
        <f t="shared" ref="M60:N91" si="19">H60*M$6</f>
        <v>0</v>
      </c>
      <c r="N60" s="27">
        <f t="shared" si="19"/>
        <v>0</v>
      </c>
      <c r="O60" s="25">
        <f t="shared" si="7"/>
        <v>0</v>
      </c>
      <c r="P60" s="25"/>
      <c r="Q60" s="27">
        <f t="shared" si="9"/>
        <v>-5120.1097000000018</v>
      </c>
      <c r="R60" s="27" t="str">
        <f t="shared" si="6"/>
        <v xml:space="preserve">№046 </v>
      </c>
    </row>
    <row r="61" spans="1:18">
      <c r="A61" s="8" t="s">
        <v>68</v>
      </c>
      <c r="B61" s="29">
        <v>6904.29</v>
      </c>
      <c r="C61" s="2">
        <v>2908.67</v>
      </c>
      <c r="D61" s="8">
        <v>9812.98</v>
      </c>
      <c r="E61" s="29">
        <v>6905.52</v>
      </c>
      <c r="F61" s="2">
        <v>2909.35</v>
      </c>
      <c r="G61" s="8">
        <v>9814.9</v>
      </c>
      <c r="H61" s="29">
        <f t="shared" si="18"/>
        <v>1.2300000000004729</v>
      </c>
      <c r="I61" s="29">
        <f t="shared" si="18"/>
        <v>0.67999999999983629</v>
      </c>
      <c r="J61" s="29">
        <f t="shared" si="3"/>
        <v>1.9100000000003092</v>
      </c>
      <c r="K61" s="29">
        <f>[1]Оплата!AY59</f>
        <v>-2727.8419999999992</v>
      </c>
      <c r="L61" s="29">
        <f>[1]Оплата!W59</f>
        <v>0</v>
      </c>
      <c r="M61" s="29">
        <f t="shared" si="19"/>
        <v>7.8597000000030217</v>
      </c>
      <c r="N61" s="2">
        <f t="shared" si="19"/>
        <v>1.6387999999996055</v>
      </c>
      <c r="O61" s="8">
        <f t="shared" si="7"/>
        <v>9.4985000000026272</v>
      </c>
      <c r="P61" s="8"/>
      <c r="Q61" s="2">
        <f t="shared" si="9"/>
        <v>-2737.3405000000016</v>
      </c>
      <c r="R61" s="2" t="str">
        <f t="shared" si="6"/>
        <v xml:space="preserve">№046а </v>
      </c>
    </row>
    <row r="62" spans="1:18">
      <c r="A62" s="25" t="s">
        <v>69</v>
      </c>
      <c r="B62" s="26">
        <v>314.78000000000003</v>
      </c>
      <c r="C62" s="27">
        <v>144.71</v>
      </c>
      <c r="D62" s="25">
        <v>459.5</v>
      </c>
      <c r="E62" s="26">
        <v>314.78000000000003</v>
      </c>
      <c r="F62" s="27">
        <v>144.71</v>
      </c>
      <c r="G62" s="25">
        <v>459.5</v>
      </c>
      <c r="H62" s="26">
        <f t="shared" si="18"/>
        <v>0</v>
      </c>
      <c r="I62" s="26">
        <f t="shared" si="18"/>
        <v>0</v>
      </c>
      <c r="J62" s="26">
        <f t="shared" si="3"/>
        <v>0</v>
      </c>
      <c r="K62" s="26">
        <f>[1]Оплата!AY60</f>
        <v>-2071.5971</v>
      </c>
      <c r="L62" s="26">
        <f>[1]Оплата!W60</f>
        <v>0</v>
      </c>
      <c r="M62" s="26">
        <f t="shared" si="19"/>
        <v>0</v>
      </c>
      <c r="N62" s="27">
        <f t="shared" si="19"/>
        <v>0</v>
      </c>
      <c r="O62" s="25">
        <f t="shared" si="7"/>
        <v>0</v>
      </c>
      <c r="P62" s="25"/>
      <c r="Q62" s="27">
        <f t="shared" si="9"/>
        <v>-2071.5971</v>
      </c>
      <c r="R62" s="27" t="str">
        <f t="shared" si="6"/>
        <v xml:space="preserve">№047 </v>
      </c>
    </row>
    <row r="63" spans="1:18">
      <c r="A63" s="8" t="s">
        <v>70</v>
      </c>
      <c r="B63" s="29">
        <v>8961.59</v>
      </c>
      <c r="C63" s="2">
        <v>2569.44</v>
      </c>
      <c r="D63" s="8">
        <v>11531.03</v>
      </c>
      <c r="E63" s="29">
        <v>8961.7000000000007</v>
      </c>
      <c r="F63" s="2">
        <v>2569.46</v>
      </c>
      <c r="G63" s="8">
        <v>11531.16</v>
      </c>
      <c r="H63" s="29">
        <f t="shared" si="18"/>
        <v>0.11000000000058208</v>
      </c>
      <c r="I63" s="29">
        <f t="shared" si="18"/>
        <v>1.999999999998181E-2</v>
      </c>
      <c r="J63" s="29">
        <f t="shared" si="3"/>
        <v>0.13000000000056389</v>
      </c>
      <c r="K63" s="29">
        <f>[1]Оплата!AY61</f>
        <v>43.716100000001774</v>
      </c>
      <c r="L63" s="29">
        <f>[1]Оплата!W61</f>
        <v>0</v>
      </c>
      <c r="M63" s="29">
        <f t="shared" si="19"/>
        <v>0.70290000000371944</v>
      </c>
      <c r="N63" s="2">
        <f t="shared" si="19"/>
        <v>4.8199999999956167E-2</v>
      </c>
      <c r="O63" s="8">
        <f>SUM(M63:N63)</f>
        <v>0.75110000000367561</v>
      </c>
      <c r="P63" s="8"/>
      <c r="Q63" s="2">
        <f t="shared" si="9"/>
        <v>42.964999999998099</v>
      </c>
      <c r="R63" s="2" t="str">
        <f t="shared" si="6"/>
        <v xml:space="preserve">№048 </v>
      </c>
    </row>
    <row r="64" spans="1:18">
      <c r="A64" s="25" t="s">
        <v>71</v>
      </c>
      <c r="B64" s="26">
        <v>7369.4000000000005</v>
      </c>
      <c r="C64" s="27">
        <v>2962.11</v>
      </c>
      <c r="D64" s="25">
        <v>10331.530000000001</v>
      </c>
      <c r="E64" s="26">
        <v>7369.4400000000005</v>
      </c>
      <c r="F64" s="27">
        <v>2962.14</v>
      </c>
      <c r="G64" s="25">
        <v>10331.59</v>
      </c>
      <c r="H64" s="26">
        <f t="shared" si="18"/>
        <v>3.999999999996362E-2</v>
      </c>
      <c r="I64" s="26">
        <f t="shared" si="18"/>
        <v>2.9999999999745341E-2</v>
      </c>
      <c r="J64" s="26">
        <f t="shared" si="3"/>
        <v>6.9999999999708962E-2</v>
      </c>
      <c r="K64" s="26">
        <f>[1]Оплата!AY62</f>
        <v>-19.706200000003978</v>
      </c>
      <c r="L64" s="26">
        <f>[1]Оплата!W62</f>
        <v>0</v>
      </c>
      <c r="M64" s="26">
        <f t="shared" si="19"/>
        <v>0.25559999999976751</v>
      </c>
      <c r="N64" s="27">
        <f t="shared" si="19"/>
        <v>7.2299999999386272E-2</v>
      </c>
      <c r="O64" s="25">
        <f t="shared" si="7"/>
        <v>0.32789999999915376</v>
      </c>
      <c r="P64" s="25"/>
      <c r="Q64" s="27">
        <f t="shared" si="9"/>
        <v>-20.034100000003132</v>
      </c>
      <c r="R64" s="27" t="str">
        <f t="shared" si="6"/>
        <v xml:space="preserve">№049 </v>
      </c>
    </row>
    <row r="65" spans="1:18">
      <c r="A65" s="8" t="s">
        <v>72</v>
      </c>
      <c r="B65" s="29">
        <v>9696.08</v>
      </c>
      <c r="C65" s="2">
        <v>3858.63</v>
      </c>
      <c r="D65" s="8">
        <v>13554.720000000001</v>
      </c>
      <c r="E65" s="29">
        <v>9696.26</v>
      </c>
      <c r="F65" s="2">
        <v>3858.71</v>
      </c>
      <c r="G65" s="8">
        <v>13554.970000000001</v>
      </c>
      <c r="H65" s="29">
        <f t="shared" si="18"/>
        <v>0.18000000000029104</v>
      </c>
      <c r="I65" s="29">
        <f t="shared" si="18"/>
        <v>7.999999999992724E-2</v>
      </c>
      <c r="J65" s="29">
        <f t="shared" si="3"/>
        <v>0.26000000000021828</v>
      </c>
      <c r="K65" s="29">
        <f>[1]Оплата!AY63</f>
        <v>-2069.4759999999983</v>
      </c>
      <c r="L65" s="29">
        <f>[1]Оплата!W63</f>
        <v>0</v>
      </c>
      <c r="M65" s="29">
        <f t="shared" si="19"/>
        <v>1.1502000000018597</v>
      </c>
      <c r="N65" s="2">
        <f t="shared" si="19"/>
        <v>0.19279999999982467</v>
      </c>
      <c r="O65" s="8">
        <f t="shared" si="7"/>
        <v>1.3430000000016844</v>
      </c>
      <c r="P65" s="8"/>
      <c r="Q65" s="2">
        <f t="shared" si="9"/>
        <v>-2070.819</v>
      </c>
      <c r="R65" s="2" t="str">
        <f t="shared" si="6"/>
        <v xml:space="preserve">№050 </v>
      </c>
    </row>
    <row r="66" spans="1:18">
      <c r="A66" s="25" t="s">
        <v>73</v>
      </c>
      <c r="B66" s="26">
        <v>14043.4</v>
      </c>
      <c r="C66" s="27">
        <v>14220.18</v>
      </c>
      <c r="D66" s="25">
        <v>28263.58</v>
      </c>
      <c r="E66" s="26">
        <v>14548</v>
      </c>
      <c r="F66" s="27">
        <v>14475.710000000001</v>
      </c>
      <c r="G66" s="25">
        <v>29023.72</v>
      </c>
      <c r="H66" s="26">
        <f t="shared" si="18"/>
        <v>504.60000000000036</v>
      </c>
      <c r="I66" s="26">
        <f t="shared" si="18"/>
        <v>255.53000000000065</v>
      </c>
      <c r="J66" s="26">
        <f t="shared" si="3"/>
        <v>760.13000000000102</v>
      </c>
      <c r="K66" s="26">
        <f>[1]Оплата!AY64</f>
        <v>-11608.243599999994</v>
      </c>
      <c r="L66" s="26">
        <f>[1]Оплата!W64</f>
        <v>0</v>
      </c>
      <c r="M66" s="26">
        <f t="shared" si="19"/>
        <v>3224.3940000000021</v>
      </c>
      <c r="N66" s="27">
        <f t="shared" si="19"/>
        <v>615.82730000000163</v>
      </c>
      <c r="O66" s="25">
        <f t="shared" si="7"/>
        <v>3840.2213000000038</v>
      </c>
      <c r="P66" s="25"/>
      <c r="Q66" s="27">
        <f t="shared" si="9"/>
        <v>-15448.464899999999</v>
      </c>
      <c r="R66" s="27" t="str">
        <f t="shared" si="6"/>
        <v xml:space="preserve">№051 </v>
      </c>
    </row>
    <row r="67" spans="1:18">
      <c r="A67" s="8" t="s">
        <v>74</v>
      </c>
      <c r="B67" s="29">
        <v>5107.3599999999997</v>
      </c>
      <c r="C67" s="2">
        <v>1901.97</v>
      </c>
      <c r="D67" s="8">
        <v>7009.33</v>
      </c>
      <c r="E67" s="29">
        <v>5107.3599999999997</v>
      </c>
      <c r="F67" s="2">
        <v>1901.97</v>
      </c>
      <c r="G67" s="8">
        <v>7009.33</v>
      </c>
      <c r="H67" s="29">
        <f t="shared" si="18"/>
        <v>0</v>
      </c>
      <c r="I67" s="29">
        <f t="shared" si="18"/>
        <v>0</v>
      </c>
      <c r="J67" s="29">
        <f t="shared" si="3"/>
        <v>0</v>
      </c>
      <c r="K67" s="29">
        <f>[1]Оплата!AY65</f>
        <v>-1907.459099999998</v>
      </c>
      <c r="L67" s="29">
        <f>[1]Оплата!W65</f>
        <v>0</v>
      </c>
      <c r="M67" s="29">
        <f t="shared" si="19"/>
        <v>0</v>
      </c>
      <c r="N67" s="2">
        <f t="shared" si="19"/>
        <v>0</v>
      </c>
      <c r="O67" s="8">
        <f t="shared" si="7"/>
        <v>0</v>
      </c>
      <c r="P67" s="8"/>
      <c r="Q67" s="2">
        <f t="shared" si="9"/>
        <v>-1907.459099999998</v>
      </c>
      <c r="R67" s="2" t="str">
        <f t="shared" si="6"/>
        <v xml:space="preserve">№052 </v>
      </c>
    </row>
    <row r="68" spans="1:18">
      <c r="A68" s="25" t="s">
        <v>75</v>
      </c>
      <c r="B68" s="26">
        <v>4050.92</v>
      </c>
      <c r="C68" s="27">
        <v>1442.96</v>
      </c>
      <c r="D68" s="25">
        <v>5493.92</v>
      </c>
      <c r="E68" s="26">
        <v>4165.6900000000005</v>
      </c>
      <c r="F68" s="27">
        <v>1478.46</v>
      </c>
      <c r="G68" s="25">
        <v>5644.1900000000005</v>
      </c>
      <c r="H68" s="26">
        <f t="shared" si="18"/>
        <v>114.77000000000044</v>
      </c>
      <c r="I68" s="26">
        <f t="shared" si="18"/>
        <v>35.5</v>
      </c>
      <c r="J68" s="26">
        <f t="shared" si="3"/>
        <v>150.27000000000044</v>
      </c>
      <c r="K68" s="26">
        <f>[1]Оплата!AY66</f>
        <v>-455.18730000000113</v>
      </c>
      <c r="L68" s="26">
        <f>[1]Оплата!W66</f>
        <v>0</v>
      </c>
      <c r="M68" s="26">
        <f t="shared" si="19"/>
        <v>733.38030000000276</v>
      </c>
      <c r="N68" s="27">
        <f t="shared" si="19"/>
        <v>85.555000000000007</v>
      </c>
      <c r="O68" s="25">
        <f t="shared" si="7"/>
        <v>818.93530000000283</v>
      </c>
      <c r="P68" s="25"/>
      <c r="Q68" s="27">
        <f t="shared" si="9"/>
        <v>-1274.122600000004</v>
      </c>
      <c r="R68" s="27" t="str">
        <f t="shared" si="6"/>
        <v xml:space="preserve">№052а </v>
      </c>
    </row>
    <row r="69" spans="1:18">
      <c r="A69" s="8" t="s">
        <v>76</v>
      </c>
      <c r="B69" s="29">
        <v>127.07000000000001</v>
      </c>
      <c r="C69" s="2">
        <v>78.350000000000009</v>
      </c>
      <c r="D69" s="8">
        <v>205.42000000000002</v>
      </c>
      <c r="E69" s="29">
        <v>127.07000000000001</v>
      </c>
      <c r="F69" s="2">
        <v>78.350000000000009</v>
      </c>
      <c r="G69" s="8">
        <v>205.42000000000002</v>
      </c>
      <c r="H69" s="29">
        <f t="shared" si="18"/>
        <v>0</v>
      </c>
      <c r="I69" s="29">
        <f t="shared" si="18"/>
        <v>0</v>
      </c>
      <c r="J69" s="29">
        <f t="shared" si="3"/>
        <v>0</v>
      </c>
      <c r="K69" s="29">
        <f>[1]Оплата!AY67</f>
        <v>40.552500000000009</v>
      </c>
      <c r="L69" s="29">
        <f>[1]Оплата!W67</f>
        <v>0</v>
      </c>
      <c r="M69" s="29">
        <f t="shared" si="19"/>
        <v>0</v>
      </c>
      <c r="N69" s="2">
        <f t="shared" si="19"/>
        <v>0</v>
      </c>
      <c r="O69" s="8">
        <f t="shared" si="7"/>
        <v>0</v>
      </c>
      <c r="P69" s="8"/>
      <c r="Q69" s="2">
        <f t="shared" si="9"/>
        <v>40.552500000000009</v>
      </c>
      <c r="R69" s="2" t="str">
        <f t="shared" si="6"/>
        <v xml:space="preserve">№053 </v>
      </c>
    </row>
    <row r="70" spans="1:18">
      <c r="A70" s="25" t="s">
        <v>77</v>
      </c>
      <c r="B70" s="26">
        <v>1313.03</v>
      </c>
      <c r="C70" s="27">
        <v>643.84</v>
      </c>
      <c r="D70" s="25">
        <v>1956.88</v>
      </c>
      <c r="E70" s="26">
        <v>1313.03</v>
      </c>
      <c r="F70" s="27">
        <v>643.84</v>
      </c>
      <c r="G70" s="25">
        <v>1956.88</v>
      </c>
      <c r="H70" s="26">
        <f t="shared" si="18"/>
        <v>0</v>
      </c>
      <c r="I70" s="26">
        <f t="shared" si="18"/>
        <v>0</v>
      </c>
      <c r="J70" s="26">
        <f t="shared" si="3"/>
        <v>0</v>
      </c>
      <c r="K70" s="26">
        <f>[1]Оплата!AY68</f>
        <v>-345.61269999999934</v>
      </c>
      <c r="L70" s="26">
        <f>[1]Оплата!W68</f>
        <v>0</v>
      </c>
      <c r="M70" s="26">
        <f t="shared" si="19"/>
        <v>0</v>
      </c>
      <c r="N70" s="27">
        <f t="shared" si="19"/>
        <v>0</v>
      </c>
      <c r="O70" s="25">
        <f t="shared" si="7"/>
        <v>0</v>
      </c>
      <c r="P70" s="25"/>
      <c r="Q70" s="27">
        <f t="shared" si="9"/>
        <v>-345.61269999999934</v>
      </c>
      <c r="R70" s="27" t="str">
        <f t="shared" si="6"/>
        <v xml:space="preserve">№054 </v>
      </c>
    </row>
    <row r="71" spans="1:18">
      <c r="A71" s="8" t="s">
        <v>78</v>
      </c>
      <c r="B71" s="29">
        <v>8574.31</v>
      </c>
      <c r="C71" s="2">
        <v>3767.33</v>
      </c>
      <c r="D71" s="8">
        <v>12341.66</v>
      </c>
      <c r="E71" s="29">
        <v>8585.07</v>
      </c>
      <c r="F71" s="2">
        <v>3772.73</v>
      </c>
      <c r="G71" s="8">
        <v>12357.83</v>
      </c>
      <c r="H71" s="29">
        <f t="shared" si="18"/>
        <v>10.760000000000218</v>
      </c>
      <c r="I71" s="29">
        <f t="shared" si="18"/>
        <v>5.4000000000000909</v>
      </c>
      <c r="J71" s="29">
        <f t="shared" si="3"/>
        <v>16.160000000000309</v>
      </c>
      <c r="K71" s="29">
        <f>[1]Оплата!AY69</f>
        <v>-122.45759999999518</v>
      </c>
      <c r="L71" s="29">
        <f>[1]Оплата!W69</f>
        <v>800</v>
      </c>
      <c r="M71" s="29">
        <f t="shared" si="19"/>
        <v>68.756400000001392</v>
      </c>
      <c r="N71" s="2">
        <f t="shared" si="19"/>
        <v>13.01400000000022</v>
      </c>
      <c r="O71" s="8">
        <f t="shared" si="7"/>
        <v>81.770400000001615</v>
      </c>
      <c r="P71" s="8"/>
      <c r="Q71" s="2">
        <f t="shared" si="9"/>
        <v>595.77200000000323</v>
      </c>
      <c r="R71" s="2" t="str">
        <f t="shared" si="6"/>
        <v xml:space="preserve">№055 </v>
      </c>
    </row>
    <row r="72" spans="1:18">
      <c r="A72" s="25" t="s">
        <v>79</v>
      </c>
      <c r="B72" s="26">
        <v>5312.71</v>
      </c>
      <c r="C72" s="27">
        <v>2547.8200000000002</v>
      </c>
      <c r="D72" s="25">
        <v>7860.53</v>
      </c>
      <c r="E72" s="26">
        <v>5312.71</v>
      </c>
      <c r="F72" s="27">
        <v>2547.8200000000002</v>
      </c>
      <c r="G72" s="25">
        <v>7860.53</v>
      </c>
      <c r="H72" s="26">
        <f t="shared" si="18"/>
        <v>0</v>
      </c>
      <c r="I72" s="26">
        <f t="shared" si="18"/>
        <v>0</v>
      </c>
      <c r="J72" s="26">
        <f t="shared" si="3"/>
        <v>0</v>
      </c>
      <c r="K72" s="26">
        <f>[1]Оплата!AY70</f>
        <v>2054.7828999999992</v>
      </c>
      <c r="L72" s="26">
        <f>[1]Оплата!W70</f>
        <v>0</v>
      </c>
      <c r="M72" s="26">
        <f t="shared" si="19"/>
        <v>0</v>
      </c>
      <c r="N72" s="27">
        <f t="shared" si="19"/>
        <v>0</v>
      </c>
      <c r="O72" s="25">
        <f t="shared" si="7"/>
        <v>0</v>
      </c>
      <c r="P72" s="25"/>
      <c r="Q72" s="27">
        <f t="shared" si="9"/>
        <v>2054.7828999999992</v>
      </c>
      <c r="R72" s="27" t="str">
        <f t="shared" si="6"/>
        <v xml:space="preserve">№056 </v>
      </c>
    </row>
    <row r="73" spans="1:18">
      <c r="A73" s="8" t="s">
        <v>80</v>
      </c>
      <c r="B73" s="29">
        <v>2867.39</v>
      </c>
      <c r="C73" s="2">
        <v>1855.51</v>
      </c>
      <c r="D73" s="8">
        <v>4722.91</v>
      </c>
      <c r="E73" s="29">
        <v>2867.39</v>
      </c>
      <c r="F73" s="2">
        <v>1855.52</v>
      </c>
      <c r="G73" s="8">
        <v>4722.92</v>
      </c>
      <c r="H73" s="29">
        <f t="shared" si="18"/>
        <v>0</v>
      </c>
      <c r="I73" s="29">
        <f t="shared" si="18"/>
        <v>9.9999999999909051E-3</v>
      </c>
      <c r="J73" s="29">
        <f t="shared" si="3"/>
        <v>9.9999999999909051E-3</v>
      </c>
      <c r="K73" s="29">
        <f>[1]Оплата!AY71</f>
        <v>-1710.3876499999981</v>
      </c>
      <c r="L73" s="29">
        <f>[1]Оплата!W71</f>
        <v>0</v>
      </c>
      <c r="M73" s="29">
        <f t="shared" si="19"/>
        <v>0</v>
      </c>
      <c r="N73" s="2">
        <f t="shared" si="19"/>
        <v>2.4099999999978083E-2</v>
      </c>
      <c r="O73" s="8">
        <f t="shared" si="7"/>
        <v>2.4099999999978083E-2</v>
      </c>
      <c r="P73" s="8"/>
      <c r="Q73" s="2">
        <f t="shared" si="9"/>
        <v>-1710.4117499999982</v>
      </c>
      <c r="R73" s="2" t="str">
        <f t="shared" si="6"/>
        <v xml:space="preserve">№057 </v>
      </c>
    </row>
    <row r="74" spans="1:18">
      <c r="A74" s="25" t="s">
        <v>81</v>
      </c>
      <c r="B74" s="26">
        <v>7422.9800000000005</v>
      </c>
      <c r="C74" s="27">
        <v>2491.19</v>
      </c>
      <c r="D74" s="25">
        <v>9914.18</v>
      </c>
      <c r="E74" s="26">
        <v>7423.63</v>
      </c>
      <c r="F74" s="27">
        <v>2491.4500000000003</v>
      </c>
      <c r="G74" s="25">
        <v>9915.09</v>
      </c>
      <c r="H74" s="26">
        <f t="shared" si="18"/>
        <v>0.6499999999996362</v>
      </c>
      <c r="I74" s="26">
        <f t="shared" si="18"/>
        <v>0.26000000000021828</v>
      </c>
      <c r="J74" s="26">
        <f t="shared" si="3"/>
        <v>0.90999999999985448</v>
      </c>
      <c r="K74" s="26">
        <f>[1]Оплата!AY72</f>
        <v>-30.562700000002174</v>
      </c>
      <c r="L74" s="26">
        <f>[1]Оплата!W72</f>
        <v>0</v>
      </c>
      <c r="M74" s="26">
        <f t="shared" si="19"/>
        <v>4.1534999999976749</v>
      </c>
      <c r="N74" s="27">
        <f t="shared" si="19"/>
        <v>0.62660000000052607</v>
      </c>
      <c r="O74" s="25">
        <f t="shared" si="7"/>
        <v>4.7800999999982015</v>
      </c>
      <c r="P74" s="25"/>
      <c r="Q74" s="27">
        <f t="shared" si="9"/>
        <v>-35.342800000000373</v>
      </c>
      <c r="R74" s="27" t="str">
        <f t="shared" si="6"/>
        <v xml:space="preserve">№058 </v>
      </c>
    </row>
    <row r="75" spans="1:18">
      <c r="A75" s="8" t="s">
        <v>82</v>
      </c>
      <c r="B75" s="29">
        <v>22277.91</v>
      </c>
      <c r="C75" s="2">
        <v>9723.5400000000009</v>
      </c>
      <c r="D75" s="8">
        <v>32001.46</v>
      </c>
      <c r="E75" s="29">
        <v>22297.040000000001</v>
      </c>
      <c r="F75" s="2">
        <v>9733.1</v>
      </c>
      <c r="G75" s="8">
        <v>32030.15</v>
      </c>
      <c r="H75" s="29">
        <f t="shared" si="18"/>
        <v>19.130000000001019</v>
      </c>
      <c r="I75" s="29">
        <f t="shared" si="18"/>
        <v>9.5599999999994907</v>
      </c>
      <c r="J75" s="29">
        <f t="shared" ref="J75:J138" si="20">SUM(H75:I75)</f>
        <v>28.690000000000509</v>
      </c>
      <c r="K75" s="29">
        <f>[1]Оплата!AY73</f>
        <v>5238.1611000000012</v>
      </c>
      <c r="L75" s="29">
        <f>[1]Оплата!W73</f>
        <v>0</v>
      </c>
      <c r="M75" s="29">
        <f t="shared" si="19"/>
        <v>122.2407000000065</v>
      </c>
      <c r="N75" s="2">
        <f t="shared" si="19"/>
        <v>23.039599999998774</v>
      </c>
      <c r="O75" s="8">
        <f t="shared" si="7"/>
        <v>145.28030000000527</v>
      </c>
      <c r="P75" s="8"/>
      <c r="Q75" s="2">
        <f>K75-O75+L75</f>
        <v>5092.8807999999963</v>
      </c>
      <c r="R75" s="2" t="str">
        <f t="shared" ref="R75:R138" si="21">A75</f>
        <v xml:space="preserve">№059 </v>
      </c>
    </row>
    <row r="76" spans="1:18">
      <c r="A76" s="25" t="s">
        <v>83</v>
      </c>
      <c r="B76" s="26">
        <v>924.30000000000007</v>
      </c>
      <c r="C76" s="27">
        <v>789.48</v>
      </c>
      <c r="D76" s="25">
        <v>1713.8</v>
      </c>
      <c r="E76" s="26">
        <v>1182.04</v>
      </c>
      <c r="F76" s="27">
        <v>843.08</v>
      </c>
      <c r="G76" s="25">
        <v>2025.13</v>
      </c>
      <c r="H76" s="26">
        <f t="shared" ref="H76" si="22">E76-B76</f>
        <v>257.7399999999999</v>
      </c>
      <c r="I76" s="26">
        <f t="shared" ref="I76" si="23">F76-C76</f>
        <v>53.600000000000023</v>
      </c>
      <c r="J76" s="26">
        <f t="shared" si="20"/>
        <v>311.33999999999992</v>
      </c>
      <c r="K76" s="26">
        <f>[1]Оплата!AY74</f>
        <v>-4777.4124000000002</v>
      </c>
      <c r="L76" s="26">
        <f>[1]Оплата!W74</f>
        <v>0</v>
      </c>
      <c r="M76" s="26">
        <f t="shared" si="19"/>
        <v>1646.9585999999993</v>
      </c>
      <c r="N76" s="27">
        <f t="shared" si="19"/>
        <v>129.17600000000007</v>
      </c>
      <c r="O76" s="25">
        <f t="shared" ref="O76:O138" si="24">SUM(M76:N76)</f>
        <v>1776.1345999999994</v>
      </c>
      <c r="P76" s="25"/>
      <c r="Q76" s="27">
        <f>K76-O76+L76</f>
        <v>-6553.5469999999996</v>
      </c>
      <c r="R76" s="27" t="str">
        <f t="shared" si="21"/>
        <v xml:space="preserve">№060 </v>
      </c>
    </row>
    <row r="77" spans="1:18">
      <c r="A77" s="8" t="s">
        <v>84</v>
      </c>
      <c r="B77" s="29">
        <v>5000.95</v>
      </c>
      <c r="C77" s="2">
        <v>2070.79</v>
      </c>
      <c r="D77" s="8">
        <v>7071.75</v>
      </c>
      <c r="E77" s="29">
        <v>5000.95</v>
      </c>
      <c r="F77" s="2">
        <v>2070.79</v>
      </c>
      <c r="G77" s="8">
        <v>7071.75</v>
      </c>
      <c r="H77" s="29">
        <f t="shared" ref="H77:I84" si="25">E77-B77</f>
        <v>0</v>
      </c>
      <c r="I77" s="29">
        <f t="shared" si="25"/>
        <v>0</v>
      </c>
      <c r="J77" s="29">
        <f t="shared" si="20"/>
        <v>0</v>
      </c>
      <c r="K77" s="29">
        <f>[1]Оплата!AY75</f>
        <v>-7054.0094999999983</v>
      </c>
      <c r="L77" s="29">
        <f>[1]Оплата!W75</f>
        <v>0</v>
      </c>
      <c r="M77" s="29">
        <f t="shared" si="19"/>
        <v>0</v>
      </c>
      <c r="N77" s="2">
        <f t="shared" si="19"/>
        <v>0</v>
      </c>
      <c r="O77" s="8">
        <f t="shared" si="24"/>
        <v>0</v>
      </c>
      <c r="P77" s="8"/>
      <c r="Q77" s="2">
        <f t="shared" ref="Q77:Q140" si="26">K77-O77+L77+P77</f>
        <v>-7054.0094999999983</v>
      </c>
      <c r="R77" s="2" t="str">
        <f t="shared" si="21"/>
        <v xml:space="preserve">№061 </v>
      </c>
    </row>
    <row r="78" spans="1:18">
      <c r="A78" s="25" t="s">
        <v>85</v>
      </c>
      <c r="B78" s="26">
        <v>16588.21</v>
      </c>
      <c r="C78" s="27">
        <v>10099.24</v>
      </c>
      <c r="D78" s="25">
        <v>26687.99</v>
      </c>
      <c r="E78" s="26">
        <v>16588.21</v>
      </c>
      <c r="F78" s="27">
        <v>10099.24</v>
      </c>
      <c r="G78" s="25">
        <v>26687.99</v>
      </c>
      <c r="H78" s="26">
        <f t="shared" si="25"/>
        <v>0</v>
      </c>
      <c r="I78" s="26">
        <f t="shared" si="25"/>
        <v>0</v>
      </c>
      <c r="J78" s="26">
        <f t="shared" si="20"/>
        <v>0</v>
      </c>
      <c r="K78" s="26">
        <f>[1]Оплата!AY76</f>
        <v>-1099.1059999999945</v>
      </c>
      <c r="L78" s="26">
        <f>[1]Оплата!W76</f>
        <v>0</v>
      </c>
      <c r="M78" s="26">
        <f t="shared" si="19"/>
        <v>0</v>
      </c>
      <c r="N78" s="27">
        <f t="shared" si="19"/>
        <v>0</v>
      </c>
      <c r="O78" s="25">
        <f t="shared" si="24"/>
        <v>0</v>
      </c>
      <c r="P78" s="25"/>
      <c r="Q78" s="27">
        <f t="shared" si="26"/>
        <v>-1099.1059999999945</v>
      </c>
      <c r="R78" s="27" t="str">
        <f t="shared" si="21"/>
        <v xml:space="preserve">№062 </v>
      </c>
    </row>
    <row r="79" spans="1:18">
      <c r="A79" s="8" t="s">
        <v>86</v>
      </c>
      <c r="B79" s="29">
        <v>4433.87</v>
      </c>
      <c r="C79" s="2">
        <v>1803.3700000000001</v>
      </c>
      <c r="D79" s="8">
        <v>6237.26</v>
      </c>
      <c r="E79" s="29">
        <v>4433.87</v>
      </c>
      <c r="F79" s="2">
        <v>1803.3700000000001</v>
      </c>
      <c r="G79" s="8">
        <v>6237.26</v>
      </c>
      <c r="H79" s="29">
        <f t="shared" si="25"/>
        <v>0</v>
      </c>
      <c r="I79" s="29">
        <f t="shared" si="25"/>
        <v>0</v>
      </c>
      <c r="J79" s="29">
        <f t="shared" si="20"/>
        <v>0</v>
      </c>
      <c r="K79" s="29">
        <f>[1]Оплата!AY77</f>
        <v>-0.89029999999706888</v>
      </c>
      <c r="L79" s="29">
        <f>[1]Оплата!W77</f>
        <v>0</v>
      </c>
      <c r="M79" s="29">
        <f t="shared" si="19"/>
        <v>0</v>
      </c>
      <c r="N79" s="2">
        <f t="shared" si="19"/>
        <v>0</v>
      </c>
      <c r="O79" s="8">
        <f t="shared" si="24"/>
        <v>0</v>
      </c>
      <c r="P79" s="8"/>
      <c r="Q79" s="2">
        <f t="shared" si="26"/>
        <v>-0.89029999999706888</v>
      </c>
      <c r="R79" s="2" t="str">
        <f t="shared" si="21"/>
        <v xml:space="preserve">№062а </v>
      </c>
    </row>
    <row r="80" spans="1:18">
      <c r="A80" s="25" t="s">
        <v>87</v>
      </c>
      <c r="B80" s="26">
        <v>870.81000000000006</v>
      </c>
      <c r="C80" s="27">
        <v>526.34</v>
      </c>
      <c r="D80" s="25">
        <v>1397.16</v>
      </c>
      <c r="E80" s="26">
        <v>870.91</v>
      </c>
      <c r="F80" s="27">
        <v>526.39</v>
      </c>
      <c r="G80" s="25">
        <v>1397.3</v>
      </c>
      <c r="H80" s="26">
        <f t="shared" si="25"/>
        <v>9.9999999999909051E-2</v>
      </c>
      <c r="I80" s="26">
        <f t="shared" si="25"/>
        <v>4.9999999999954525E-2</v>
      </c>
      <c r="J80" s="26">
        <f t="shared" si="20"/>
        <v>0.14999999999986358</v>
      </c>
      <c r="K80" s="26">
        <f>[1]Оплата!AY78</f>
        <v>-1179.9848</v>
      </c>
      <c r="L80" s="26">
        <f>[1]Оплата!W78</f>
        <v>0</v>
      </c>
      <c r="M80" s="26">
        <f t="shared" si="19"/>
        <v>0.63899999999941881</v>
      </c>
      <c r="N80" s="27">
        <f t="shared" si="19"/>
        <v>0.12049999999989042</v>
      </c>
      <c r="O80" s="25">
        <f t="shared" si="24"/>
        <v>0.75949999999930928</v>
      </c>
      <c r="P80" s="25"/>
      <c r="Q80" s="27">
        <f t="shared" si="26"/>
        <v>-1180.7442999999992</v>
      </c>
      <c r="R80" s="27" t="str">
        <f t="shared" si="21"/>
        <v xml:space="preserve">№063 </v>
      </c>
    </row>
    <row r="81" spans="1:18">
      <c r="A81" s="8" t="s">
        <v>88</v>
      </c>
      <c r="B81" s="29">
        <v>68.180000000000007</v>
      </c>
      <c r="C81" s="2">
        <v>18.420000000000002</v>
      </c>
      <c r="D81" s="8">
        <v>86.62</v>
      </c>
      <c r="E81" s="29">
        <v>68.180000000000007</v>
      </c>
      <c r="F81" s="2">
        <v>18.420000000000002</v>
      </c>
      <c r="G81" s="8">
        <v>86.62</v>
      </c>
      <c r="H81" s="29">
        <f t="shared" si="25"/>
        <v>0</v>
      </c>
      <c r="I81" s="29">
        <f t="shared" si="25"/>
        <v>0</v>
      </c>
      <c r="J81" s="29">
        <f t="shared" si="20"/>
        <v>0</v>
      </c>
      <c r="K81" s="29">
        <f>[1]Оплата!AY79</f>
        <v>31501.935399999995</v>
      </c>
      <c r="L81" s="29">
        <f>[1]Оплата!W79</f>
        <v>0</v>
      </c>
      <c r="M81" s="29">
        <f t="shared" si="19"/>
        <v>0</v>
      </c>
      <c r="N81" s="2">
        <f t="shared" si="19"/>
        <v>0</v>
      </c>
      <c r="O81" s="8">
        <f t="shared" si="24"/>
        <v>0</v>
      </c>
      <c r="P81" s="8"/>
      <c r="Q81" s="2">
        <f t="shared" si="26"/>
        <v>31501.935399999995</v>
      </c>
      <c r="R81" s="2" t="str">
        <f t="shared" si="21"/>
        <v xml:space="preserve">№064\1 </v>
      </c>
    </row>
    <row r="82" spans="1:18">
      <c r="A82" s="25" t="s">
        <v>89</v>
      </c>
      <c r="B82" s="26">
        <v>6198.7300000000005</v>
      </c>
      <c r="C82" s="27">
        <v>2246.81</v>
      </c>
      <c r="D82" s="25">
        <v>8445.5499999999993</v>
      </c>
      <c r="E82" s="26">
        <v>6198.74</v>
      </c>
      <c r="F82" s="27">
        <v>2246.8200000000002</v>
      </c>
      <c r="G82" s="25">
        <v>8445.57</v>
      </c>
      <c r="H82" s="26">
        <f t="shared" si="25"/>
        <v>9.999999999308784E-3</v>
      </c>
      <c r="I82" s="26">
        <f t="shared" si="25"/>
        <v>1.0000000000218279E-2</v>
      </c>
      <c r="J82" s="26">
        <f t="shared" si="20"/>
        <v>1.9999999999527063E-2</v>
      </c>
      <c r="K82" s="26">
        <f>[1]Оплата!AY80</f>
        <v>-35644.965700000001</v>
      </c>
      <c r="L82" s="26">
        <f>[1]Оплата!W80</f>
        <v>0</v>
      </c>
      <c r="M82" s="26">
        <f t="shared" si="19"/>
        <v>6.3899999995583129E-2</v>
      </c>
      <c r="N82" s="27">
        <f t="shared" si="19"/>
        <v>2.4100000000526055E-2</v>
      </c>
      <c r="O82" s="25">
        <f t="shared" si="24"/>
        <v>8.7999999996109191E-2</v>
      </c>
      <c r="P82" s="25"/>
      <c r="Q82" s="27">
        <f t="shared" si="26"/>
        <v>-35645.053699999997</v>
      </c>
      <c r="R82" s="27" t="str">
        <f t="shared" si="21"/>
        <v xml:space="preserve">№064\2 </v>
      </c>
    </row>
    <row r="83" spans="1:18">
      <c r="A83" s="8" t="s">
        <v>90</v>
      </c>
      <c r="B83" s="29">
        <v>26368.080000000002</v>
      </c>
      <c r="C83" s="2">
        <v>9654.4699999999993</v>
      </c>
      <c r="D83" s="8">
        <v>36022.559999999998</v>
      </c>
      <c r="E83" s="29">
        <v>26816.260000000002</v>
      </c>
      <c r="F83" s="2">
        <v>9879.3700000000008</v>
      </c>
      <c r="G83" s="8">
        <v>36695.64</v>
      </c>
      <c r="H83" s="29">
        <f t="shared" si="25"/>
        <v>448.18000000000029</v>
      </c>
      <c r="I83" s="29">
        <f t="shared" si="25"/>
        <v>224.90000000000146</v>
      </c>
      <c r="J83" s="29">
        <f t="shared" si="20"/>
        <v>673.08000000000175</v>
      </c>
      <c r="K83" s="29">
        <f>[1]Оплата!AY81</f>
        <v>-27263.914799999991</v>
      </c>
      <c r="L83" s="29">
        <f>[1]Оплата!W81</f>
        <v>27000</v>
      </c>
      <c r="M83" s="29">
        <f t="shared" si="19"/>
        <v>2863.8702000000017</v>
      </c>
      <c r="N83" s="2">
        <f t="shared" si="19"/>
        <v>542.00900000000354</v>
      </c>
      <c r="O83" s="8">
        <f t="shared" si="24"/>
        <v>3405.8792000000053</v>
      </c>
      <c r="P83" s="8"/>
      <c r="Q83" s="2">
        <f t="shared" si="26"/>
        <v>-3669.7939999999981</v>
      </c>
      <c r="R83" s="2" t="str">
        <f t="shared" si="21"/>
        <v xml:space="preserve">№065 </v>
      </c>
    </row>
    <row r="84" spans="1:18">
      <c r="A84" s="25" t="s">
        <v>91</v>
      </c>
      <c r="B84" s="26">
        <v>10268.75</v>
      </c>
      <c r="C84" s="27">
        <v>4683.59</v>
      </c>
      <c r="D84" s="25">
        <v>14952.35</v>
      </c>
      <c r="E84" s="26">
        <v>10652.210000000001</v>
      </c>
      <c r="F84" s="27">
        <v>4879.78</v>
      </c>
      <c r="G84" s="25">
        <v>15532</v>
      </c>
      <c r="H84" s="26">
        <f t="shared" si="25"/>
        <v>383.46000000000095</v>
      </c>
      <c r="I84" s="26">
        <f t="shared" si="25"/>
        <v>196.1899999999996</v>
      </c>
      <c r="J84" s="26">
        <f t="shared" si="20"/>
        <v>579.65000000000055</v>
      </c>
      <c r="K84" s="26">
        <f>[1]Оплата!AY82</f>
        <v>-11449.1531</v>
      </c>
      <c r="L84" s="26">
        <f>[1]Оплата!W82</f>
        <v>11449.51</v>
      </c>
      <c r="M84" s="26">
        <f t="shared" si="19"/>
        <v>2450.309400000006</v>
      </c>
      <c r="N84" s="27">
        <f t="shared" si="19"/>
        <v>472.81789999999904</v>
      </c>
      <c r="O84" s="25">
        <f t="shared" si="24"/>
        <v>2923.1273000000051</v>
      </c>
      <c r="P84" s="25"/>
      <c r="Q84" s="27">
        <f t="shared" si="26"/>
        <v>-2922.7704000000049</v>
      </c>
      <c r="R84" s="27" t="str">
        <f t="shared" si="21"/>
        <v xml:space="preserve">№066 </v>
      </c>
    </row>
    <row r="85" spans="1:18">
      <c r="A85" s="8" t="s">
        <v>92</v>
      </c>
      <c r="B85" s="29"/>
      <c r="C85" s="2"/>
      <c r="D85" s="8">
        <v>4812</v>
      </c>
      <c r="E85" s="29"/>
      <c r="F85" s="2"/>
      <c r="G85" s="8">
        <v>4817.68</v>
      </c>
      <c r="H85" s="29">
        <f t="shared" ref="H85" si="27">E85-B85</f>
        <v>0</v>
      </c>
      <c r="I85" s="29">
        <f t="shared" ref="I85" si="28">F85-C85</f>
        <v>0</v>
      </c>
      <c r="J85" s="29">
        <f t="shared" si="20"/>
        <v>0</v>
      </c>
      <c r="K85" s="29">
        <f>[1]Оплата!AY83</f>
        <v>3099.6848999999988</v>
      </c>
      <c r="L85" s="29">
        <f>[1]Оплата!W83</f>
        <v>0</v>
      </c>
      <c r="M85" s="29">
        <f t="shared" si="19"/>
        <v>0</v>
      </c>
      <c r="N85" s="2">
        <f t="shared" si="19"/>
        <v>0</v>
      </c>
      <c r="O85" s="8">
        <f t="shared" si="24"/>
        <v>0</v>
      </c>
      <c r="P85" s="8"/>
      <c r="Q85" s="2">
        <f t="shared" si="26"/>
        <v>3099.6848999999988</v>
      </c>
      <c r="R85" s="2" t="str">
        <f t="shared" si="21"/>
        <v>№067</v>
      </c>
    </row>
    <row r="86" spans="1:18">
      <c r="A86" s="25" t="s">
        <v>93</v>
      </c>
      <c r="B86" s="26">
        <v>5875.03</v>
      </c>
      <c r="C86" s="27">
        <v>4491.1000000000004</v>
      </c>
      <c r="D86" s="25">
        <v>10366.14</v>
      </c>
      <c r="E86" s="26">
        <v>5875.03</v>
      </c>
      <c r="F86" s="27">
        <v>4491.1000000000004</v>
      </c>
      <c r="G86" s="25">
        <v>10366.16</v>
      </c>
      <c r="H86" s="26">
        <f t="shared" ref="H86:I102" si="29">E86-B86</f>
        <v>0</v>
      </c>
      <c r="I86" s="26">
        <f t="shared" si="29"/>
        <v>0</v>
      </c>
      <c r="J86" s="26">
        <f t="shared" si="20"/>
        <v>0</v>
      </c>
      <c r="K86" s="26">
        <f>[1]Оплата!AY84</f>
        <v>-1583.2864999999997</v>
      </c>
      <c r="L86" s="26">
        <f>[1]Оплата!W84</f>
        <v>0</v>
      </c>
      <c r="M86" s="26">
        <f t="shared" si="19"/>
        <v>0</v>
      </c>
      <c r="N86" s="27">
        <f t="shared" si="19"/>
        <v>0</v>
      </c>
      <c r="O86" s="25">
        <f t="shared" si="24"/>
        <v>0</v>
      </c>
      <c r="P86" s="25"/>
      <c r="Q86" s="27">
        <f t="shared" si="26"/>
        <v>-1583.2864999999997</v>
      </c>
      <c r="R86" s="27" t="str">
        <f t="shared" si="21"/>
        <v xml:space="preserve">№068 </v>
      </c>
    </row>
    <row r="87" spans="1:18">
      <c r="A87" s="8" t="s">
        <v>94</v>
      </c>
      <c r="B87" s="29">
        <v>5528.7300000000005</v>
      </c>
      <c r="C87" s="2">
        <v>2587.34</v>
      </c>
      <c r="D87" s="8">
        <v>8116.1</v>
      </c>
      <c r="E87" s="29">
        <v>5528.7300000000005</v>
      </c>
      <c r="F87" s="2">
        <v>2587.34</v>
      </c>
      <c r="G87" s="8">
        <v>8116.1100000000006</v>
      </c>
      <c r="H87" s="29">
        <f t="shared" si="29"/>
        <v>0</v>
      </c>
      <c r="I87" s="29">
        <f t="shared" si="29"/>
        <v>0</v>
      </c>
      <c r="J87" s="29">
        <f t="shared" si="20"/>
        <v>0</v>
      </c>
      <c r="K87" s="29">
        <f>[1]Оплата!AY85</f>
        <v>-857.60130000000254</v>
      </c>
      <c r="L87" s="29">
        <f>[1]Оплата!W85</f>
        <v>0</v>
      </c>
      <c r="M87" s="29">
        <f t="shared" si="19"/>
        <v>0</v>
      </c>
      <c r="N87" s="2">
        <f t="shared" si="19"/>
        <v>0</v>
      </c>
      <c r="O87" s="8">
        <f t="shared" si="24"/>
        <v>0</v>
      </c>
      <c r="P87" s="8"/>
      <c r="Q87" s="2">
        <f t="shared" si="26"/>
        <v>-857.60130000000254</v>
      </c>
      <c r="R87" s="2" t="str">
        <f t="shared" si="21"/>
        <v xml:space="preserve">№069 </v>
      </c>
    </row>
    <row r="88" spans="1:18">
      <c r="A88" s="25" t="s">
        <v>95</v>
      </c>
      <c r="B88" s="26">
        <v>5361.27</v>
      </c>
      <c r="C88" s="27">
        <v>2898.78</v>
      </c>
      <c r="D88" s="25">
        <v>8260.07</v>
      </c>
      <c r="E88" s="26">
        <v>5361.77</v>
      </c>
      <c r="F88" s="27">
        <v>2899.05</v>
      </c>
      <c r="G88" s="25">
        <v>8260.83</v>
      </c>
      <c r="H88" s="26">
        <f t="shared" si="29"/>
        <v>0.5</v>
      </c>
      <c r="I88" s="26">
        <f t="shared" si="29"/>
        <v>0.26999999999998181</v>
      </c>
      <c r="J88" s="26">
        <f t="shared" si="20"/>
        <v>0.76999999999998181</v>
      </c>
      <c r="K88" s="26">
        <f>[1]Оплата!AY86</f>
        <v>-563.16290000000322</v>
      </c>
      <c r="L88" s="26">
        <f>[1]Оплата!W86</f>
        <v>0</v>
      </c>
      <c r="M88" s="26">
        <f t="shared" si="19"/>
        <v>3.1949999999999998</v>
      </c>
      <c r="N88" s="27">
        <f t="shared" si="19"/>
        <v>0.6506999999999562</v>
      </c>
      <c r="O88" s="25">
        <f t="shared" si="24"/>
        <v>3.8456999999999559</v>
      </c>
      <c r="P88" s="25"/>
      <c r="Q88" s="27">
        <f t="shared" si="26"/>
        <v>-567.00860000000318</v>
      </c>
      <c r="R88" s="27" t="str">
        <f t="shared" si="21"/>
        <v xml:space="preserve">№070 </v>
      </c>
    </row>
    <row r="89" spans="1:18">
      <c r="A89" s="8" t="s">
        <v>96</v>
      </c>
      <c r="B89" s="29">
        <v>1467.6000000000001</v>
      </c>
      <c r="C89" s="2">
        <v>690.38</v>
      </c>
      <c r="D89" s="8">
        <v>2158</v>
      </c>
      <c r="E89" s="29">
        <v>1467.6000000000001</v>
      </c>
      <c r="F89" s="2">
        <v>690.38</v>
      </c>
      <c r="G89" s="8">
        <v>2158</v>
      </c>
      <c r="H89" s="29">
        <f t="shared" si="29"/>
        <v>0</v>
      </c>
      <c r="I89" s="29">
        <f t="shared" si="29"/>
        <v>0</v>
      </c>
      <c r="J89" s="29">
        <f t="shared" si="20"/>
        <v>0</v>
      </c>
      <c r="K89" s="29">
        <f>[1]Оплата!AY87</f>
        <v>-1307.9709000000012</v>
      </c>
      <c r="L89" s="29">
        <f>[1]Оплата!W87</f>
        <v>0</v>
      </c>
      <c r="M89" s="29">
        <f t="shared" si="19"/>
        <v>0</v>
      </c>
      <c r="N89" s="2">
        <f t="shared" si="19"/>
        <v>0</v>
      </c>
      <c r="O89" s="8">
        <f t="shared" si="24"/>
        <v>0</v>
      </c>
      <c r="P89" s="8"/>
      <c r="Q89" s="2">
        <f t="shared" si="26"/>
        <v>-1307.9709000000012</v>
      </c>
      <c r="R89" s="2" t="str">
        <f t="shared" si="21"/>
        <v xml:space="preserve">№071 </v>
      </c>
    </row>
    <row r="90" spans="1:18">
      <c r="A90" s="25" t="s">
        <v>97</v>
      </c>
      <c r="B90" s="26">
        <v>3364.4</v>
      </c>
      <c r="C90" s="27">
        <v>3528.8</v>
      </c>
      <c r="D90" s="25">
        <v>6893.2300000000005</v>
      </c>
      <c r="E90" s="26">
        <v>3364.4</v>
      </c>
      <c r="F90" s="27">
        <v>3528.8</v>
      </c>
      <c r="G90" s="25">
        <v>6893.2300000000005</v>
      </c>
      <c r="H90" s="26">
        <f t="shared" si="29"/>
        <v>0</v>
      </c>
      <c r="I90" s="26">
        <f t="shared" si="29"/>
        <v>0</v>
      </c>
      <c r="J90" s="26">
        <f t="shared" si="20"/>
        <v>0</v>
      </c>
      <c r="K90" s="26">
        <f>[1]Оплата!AY88</f>
        <v>896.31579999999781</v>
      </c>
      <c r="L90" s="26">
        <f>[1]Оплата!W88</f>
        <v>0</v>
      </c>
      <c r="M90" s="26">
        <f t="shared" si="19"/>
        <v>0</v>
      </c>
      <c r="N90" s="27">
        <f t="shared" si="19"/>
        <v>0</v>
      </c>
      <c r="O90" s="25">
        <f t="shared" si="24"/>
        <v>0</v>
      </c>
      <c r="P90" s="25"/>
      <c r="Q90" s="27">
        <f t="shared" si="26"/>
        <v>896.31579999999781</v>
      </c>
      <c r="R90" s="27" t="str">
        <f t="shared" si="21"/>
        <v xml:space="preserve">№072 </v>
      </c>
    </row>
    <row r="91" spans="1:18">
      <c r="A91" s="8" t="s">
        <v>98</v>
      </c>
      <c r="B91" s="29">
        <v>4045.83</v>
      </c>
      <c r="C91" s="2">
        <v>1348.8</v>
      </c>
      <c r="D91" s="8">
        <v>5394.64</v>
      </c>
      <c r="E91" s="29">
        <v>4045.83</v>
      </c>
      <c r="F91" s="2">
        <v>1348.8</v>
      </c>
      <c r="G91" s="8">
        <v>5394.64</v>
      </c>
      <c r="H91" s="29">
        <f t="shared" si="29"/>
        <v>0</v>
      </c>
      <c r="I91" s="29">
        <f t="shared" si="29"/>
        <v>0</v>
      </c>
      <c r="J91" s="29">
        <f t="shared" si="20"/>
        <v>0</v>
      </c>
      <c r="K91" s="29">
        <f>[1]Оплата!AY89</f>
        <v>-5555.1169999999993</v>
      </c>
      <c r="L91" s="29">
        <f>[1]Оплата!W89</f>
        <v>0</v>
      </c>
      <c r="M91" s="29">
        <f t="shared" si="19"/>
        <v>0</v>
      </c>
      <c r="N91" s="2">
        <f t="shared" si="19"/>
        <v>0</v>
      </c>
      <c r="O91" s="8">
        <f t="shared" si="24"/>
        <v>0</v>
      </c>
      <c r="P91" s="8"/>
      <c r="Q91" s="2">
        <f t="shared" si="26"/>
        <v>-5555.1169999999993</v>
      </c>
      <c r="R91" s="2" t="str">
        <f t="shared" si="21"/>
        <v xml:space="preserve">№073 </v>
      </c>
    </row>
    <row r="92" spans="1:18">
      <c r="A92" s="25" t="s">
        <v>99</v>
      </c>
      <c r="B92" s="26">
        <v>22318.48</v>
      </c>
      <c r="C92" s="27">
        <v>10446.74</v>
      </c>
      <c r="D92" s="25">
        <v>32765.350000000002</v>
      </c>
      <c r="E92" s="26">
        <v>23213.08</v>
      </c>
      <c r="F92" s="27">
        <v>10847.39</v>
      </c>
      <c r="G92" s="25">
        <v>34060.6</v>
      </c>
      <c r="H92" s="26">
        <f t="shared" si="29"/>
        <v>894.60000000000218</v>
      </c>
      <c r="I92" s="26">
        <f t="shared" si="29"/>
        <v>400.64999999999964</v>
      </c>
      <c r="J92" s="26">
        <f t="shared" si="20"/>
        <v>1295.2500000000018</v>
      </c>
      <c r="K92" s="26">
        <f>[1]Оплата!AY90</f>
        <v>-4773.8841999999922</v>
      </c>
      <c r="L92" s="26">
        <f>[1]Оплата!W90</f>
        <v>4048.52</v>
      </c>
      <c r="M92" s="26">
        <f t="shared" ref="M92:N123" si="30">H92*M$6</f>
        <v>5716.4940000000133</v>
      </c>
      <c r="N92" s="27">
        <f t="shared" si="30"/>
        <v>965.56649999999922</v>
      </c>
      <c r="O92" s="25">
        <f t="shared" si="24"/>
        <v>6682.0605000000123</v>
      </c>
      <c r="P92" s="25"/>
      <c r="Q92" s="27">
        <f t="shared" si="26"/>
        <v>-7407.4247000000032</v>
      </c>
      <c r="R92" s="27" t="str">
        <f t="shared" si="21"/>
        <v xml:space="preserve">№074 </v>
      </c>
    </row>
    <row r="93" spans="1:18">
      <c r="A93" s="8" t="s">
        <v>100</v>
      </c>
      <c r="B93" s="29">
        <v>926.23</v>
      </c>
      <c r="C93" s="2">
        <v>365.26</v>
      </c>
      <c r="D93" s="8">
        <v>1291.51</v>
      </c>
      <c r="E93" s="29">
        <v>926.23</v>
      </c>
      <c r="F93" s="2">
        <v>365.26</v>
      </c>
      <c r="G93" s="8">
        <v>1291.51</v>
      </c>
      <c r="H93" s="29">
        <f t="shared" si="29"/>
        <v>0</v>
      </c>
      <c r="I93" s="29">
        <f t="shared" si="29"/>
        <v>0</v>
      </c>
      <c r="J93" s="29">
        <f t="shared" si="20"/>
        <v>0</v>
      </c>
      <c r="K93" s="29">
        <f>[1]Оплата!AY91</f>
        <v>-1843.4298000000001</v>
      </c>
      <c r="L93" s="29">
        <f>[1]Оплата!W91</f>
        <v>0</v>
      </c>
      <c r="M93" s="29">
        <f t="shared" si="30"/>
        <v>0</v>
      </c>
      <c r="N93" s="2">
        <f t="shared" si="30"/>
        <v>0</v>
      </c>
      <c r="O93" s="8">
        <f t="shared" si="24"/>
        <v>0</v>
      </c>
      <c r="P93" s="8"/>
      <c r="Q93" s="2">
        <f t="shared" si="26"/>
        <v>-1843.4298000000001</v>
      </c>
      <c r="R93" s="2" t="str">
        <f t="shared" si="21"/>
        <v xml:space="preserve">№075 </v>
      </c>
    </row>
    <row r="94" spans="1:18">
      <c r="A94" s="25" t="s">
        <v>101</v>
      </c>
      <c r="B94" s="26">
        <v>29026.256000000001</v>
      </c>
      <c r="C94" s="27">
        <v>21800.677</v>
      </c>
      <c r="D94" s="25">
        <v>50826.933000000005</v>
      </c>
      <c r="E94" s="26">
        <v>29537.855</v>
      </c>
      <c r="F94" s="27">
        <v>22415.741000000002</v>
      </c>
      <c r="G94" s="25">
        <v>51953.595999999998</v>
      </c>
      <c r="H94" s="26">
        <f t="shared" si="29"/>
        <v>511.59899999999834</v>
      </c>
      <c r="I94" s="26">
        <f t="shared" si="29"/>
        <v>615.06400000000212</v>
      </c>
      <c r="J94" s="26">
        <f t="shared" si="20"/>
        <v>1126.6630000000005</v>
      </c>
      <c r="K94" s="26">
        <f>[1]Оплата!AY92</f>
        <v>-3913.4112800000039</v>
      </c>
      <c r="L94" s="26">
        <f>[1]Оплата!W92</f>
        <v>3914</v>
      </c>
      <c r="M94" s="26">
        <f t="shared" si="30"/>
        <v>3269.1176099999893</v>
      </c>
      <c r="N94" s="27">
        <f t="shared" si="30"/>
        <v>1482.3042400000052</v>
      </c>
      <c r="O94" s="25">
        <f t="shared" si="24"/>
        <v>4751.4218499999943</v>
      </c>
      <c r="P94" s="25"/>
      <c r="Q94" s="27">
        <f t="shared" si="26"/>
        <v>-4750.8331299999991</v>
      </c>
      <c r="R94" s="27" t="str">
        <f t="shared" si="21"/>
        <v>№076</v>
      </c>
    </row>
    <row r="95" spans="1:18">
      <c r="A95" s="8" t="s">
        <v>102</v>
      </c>
      <c r="B95" s="29">
        <v>3166.4</v>
      </c>
      <c r="C95" s="2">
        <v>687.4</v>
      </c>
      <c r="D95" s="8">
        <v>3853.81</v>
      </c>
      <c r="E95" s="29">
        <v>3166.4</v>
      </c>
      <c r="F95" s="2">
        <v>687.4</v>
      </c>
      <c r="G95" s="8">
        <v>3853.81</v>
      </c>
      <c r="H95" s="29">
        <f t="shared" si="29"/>
        <v>0</v>
      </c>
      <c r="I95" s="29">
        <f t="shared" si="29"/>
        <v>0</v>
      </c>
      <c r="J95" s="29">
        <f t="shared" si="20"/>
        <v>0</v>
      </c>
      <c r="K95" s="29">
        <f>[1]Оплата!AY93</f>
        <v>-4187.8621000000012</v>
      </c>
      <c r="L95" s="29">
        <f>[1]Оплата!W93</f>
        <v>0</v>
      </c>
      <c r="M95" s="29">
        <f t="shared" si="30"/>
        <v>0</v>
      </c>
      <c r="N95" s="2">
        <f t="shared" si="30"/>
        <v>0</v>
      </c>
      <c r="O95" s="8">
        <f t="shared" si="24"/>
        <v>0</v>
      </c>
      <c r="P95" s="8"/>
      <c r="Q95" s="2">
        <f t="shared" si="26"/>
        <v>-4187.8621000000012</v>
      </c>
      <c r="R95" s="2" t="str">
        <f t="shared" si="21"/>
        <v xml:space="preserve">№077 </v>
      </c>
    </row>
    <row r="96" spans="1:18">
      <c r="A96" s="25" t="s">
        <v>103</v>
      </c>
      <c r="B96" s="26">
        <v>6872.08</v>
      </c>
      <c r="C96" s="27">
        <v>16760.420000000002</v>
      </c>
      <c r="D96" s="25">
        <v>23632.59</v>
      </c>
      <c r="E96" s="26">
        <v>6877.16</v>
      </c>
      <c r="F96" s="27">
        <v>16762.95</v>
      </c>
      <c r="G96" s="25">
        <v>23640.19</v>
      </c>
      <c r="H96" s="26">
        <f t="shared" si="29"/>
        <v>5.0799999999999272</v>
      </c>
      <c r="I96" s="26">
        <f t="shared" si="29"/>
        <v>2.5299999999988358</v>
      </c>
      <c r="J96" s="26">
        <f t="shared" si="20"/>
        <v>7.6099999999987631</v>
      </c>
      <c r="K96" s="26">
        <f>[1]Оплата!AY94</f>
        <v>-4303.440400000005</v>
      </c>
      <c r="L96" s="26">
        <f>[1]Оплата!W94</f>
        <v>4500</v>
      </c>
      <c r="M96" s="26">
        <f t="shared" si="30"/>
        <v>32.461199999999536</v>
      </c>
      <c r="N96" s="27">
        <f t="shared" si="30"/>
        <v>6.0972999999971949</v>
      </c>
      <c r="O96" s="25">
        <f t="shared" si="24"/>
        <v>38.558499999996734</v>
      </c>
      <c r="P96" s="25"/>
      <c r="Q96" s="27">
        <f t="shared" si="26"/>
        <v>158.00109999999859</v>
      </c>
      <c r="R96" s="27" t="str">
        <f t="shared" si="21"/>
        <v xml:space="preserve">№078 </v>
      </c>
    </row>
    <row r="97" spans="1:18">
      <c r="A97" s="8" t="s">
        <v>104</v>
      </c>
      <c r="B97" s="29">
        <v>1846.17</v>
      </c>
      <c r="C97" s="2">
        <v>310.28000000000003</v>
      </c>
      <c r="D97" s="8">
        <v>2156.46</v>
      </c>
      <c r="E97" s="29">
        <v>1846.17</v>
      </c>
      <c r="F97" s="2">
        <v>310.28000000000003</v>
      </c>
      <c r="G97" s="8">
        <v>2156.46</v>
      </c>
      <c r="H97" s="29">
        <f t="shared" si="29"/>
        <v>0</v>
      </c>
      <c r="I97" s="29">
        <f t="shared" si="29"/>
        <v>0</v>
      </c>
      <c r="J97" s="29">
        <f t="shared" si="20"/>
        <v>0</v>
      </c>
      <c r="K97" s="29">
        <f>[1]Оплата!AY95</f>
        <v>4319.7781000000004</v>
      </c>
      <c r="L97" s="29">
        <f>[1]Оплата!W95</f>
        <v>0</v>
      </c>
      <c r="M97" s="29">
        <f t="shared" si="30"/>
        <v>0</v>
      </c>
      <c r="N97" s="2">
        <f t="shared" si="30"/>
        <v>0</v>
      </c>
      <c r="O97" s="8">
        <f t="shared" si="24"/>
        <v>0</v>
      </c>
      <c r="P97" s="8"/>
      <c r="Q97" s="2">
        <f t="shared" si="26"/>
        <v>4319.7781000000004</v>
      </c>
      <c r="R97" s="2" t="str">
        <f t="shared" si="21"/>
        <v xml:space="preserve">№079 </v>
      </c>
    </row>
    <row r="98" spans="1:18">
      <c r="A98" s="25" t="s">
        <v>105</v>
      </c>
      <c r="B98" s="26">
        <v>4027.9700000000003</v>
      </c>
      <c r="C98" s="27">
        <v>2231.67</v>
      </c>
      <c r="D98" s="25">
        <v>6259.68</v>
      </c>
      <c r="E98" s="26">
        <v>4027.98</v>
      </c>
      <c r="F98" s="27">
        <v>2231.67</v>
      </c>
      <c r="G98" s="25">
        <v>6259.7</v>
      </c>
      <c r="H98" s="26">
        <f t="shared" si="29"/>
        <v>9.9999999997635314E-3</v>
      </c>
      <c r="I98" s="26">
        <f t="shared" si="29"/>
        <v>0</v>
      </c>
      <c r="J98" s="26">
        <f t="shared" si="20"/>
        <v>9.9999999997635314E-3</v>
      </c>
      <c r="K98" s="26">
        <f>[1]Оплата!AY96</f>
        <v>-0.24099999999970123</v>
      </c>
      <c r="L98" s="26">
        <f>[1]Оплата!W96</f>
        <v>0</v>
      </c>
      <c r="M98" s="26">
        <f t="shared" si="30"/>
        <v>6.3899999998488957E-2</v>
      </c>
      <c r="N98" s="27">
        <f t="shared" si="30"/>
        <v>0</v>
      </c>
      <c r="O98" s="25">
        <f t="shared" si="24"/>
        <v>6.3899999998488957E-2</v>
      </c>
      <c r="P98" s="25"/>
      <c r="Q98" s="27">
        <f t="shared" si="26"/>
        <v>-0.30489999999819017</v>
      </c>
      <c r="R98" s="27" t="str">
        <f t="shared" si="21"/>
        <v xml:space="preserve">№080 </v>
      </c>
    </row>
    <row r="99" spans="1:18">
      <c r="A99" s="8" t="s">
        <v>106</v>
      </c>
      <c r="B99" s="29">
        <v>1363.25</v>
      </c>
      <c r="C99" s="2">
        <v>820.04</v>
      </c>
      <c r="D99" s="8">
        <v>2183.3000000000002</v>
      </c>
      <c r="E99" s="29">
        <v>1363.25</v>
      </c>
      <c r="F99" s="2">
        <v>820.04</v>
      </c>
      <c r="G99" s="8">
        <v>2183.3000000000002</v>
      </c>
      <c r="H99" s="29">
        <f t="shared" si="29"/>
        <v>0</v>
      </c>
      <c r="I99" s="29">
        <f t="shared" si="29"/>
        <v>0</v>
      </c>
      <c r="J99" s="29">
        <f t="shared" si="20"/>
        <v>0</v>
      </c>
      <c r="K99" s="29">
        <f>[1]Оплата!AY97</f>
        <v>-874.05739999999957</v>
      </c>
      <c r="L99" s="29">
        <f>[1]Оплата!W97</f>
        <v>0</v>
      </c>
      <c r="M99" s="29">
        <f t="shared" si="30"/>
        <v>0</v>
      </c>
      <c r="N99" s="2">
        <f t="shared" si="30"/>
        <v>0</v>
      </c>
      <c r="O99" s="8">
        <f t="shared" si="24"/>
        <v>0</v>
      </c>
      <c r="P99" s="8"/>
      <c r="Q99" s="2">
        <f t="shared" si="26"/>
        <v>-874.05739999999957</v>
      </c>
      <c r="R99" s="2" t="str">
        <f t="shared" si="21"/>
        <v xml:space="preserve">№081 </v>
      </c>
    </row>
    <row r="100" spans="1:18">
      <c r="A100" s="25" t="s">
        <v>107</v>
      </c>
      <c r="B100" s="26">
        <v>381.12</v>
      </c>
      <c r="C100" s="27">
        <v>180.8</v>
      </c>
      <c r="D100" s="25">
        <v>561.91999999999996</v>
      </c>
      <c r="E100" s="26">
        <v>381.16</v>
      </c>
      <c r="F100" s="27">
        <v>180.82</v>
      </c>
      <c r="G100" s="25">
        <v>561.99</v>
      </c>
      <c r="H100" s="26">
        <f t="shared" si="29"/>
        <v>4.0000000000020464E-2</v>
      </c>
      <c r="I100" s="26">
        <f t="shared" si="29"/>
        <v>1.999999999998181E-2</v>
      </c>
      <c r="J100" s="26">
        <f t="shared" si="20"/>
        <v>6.0000000000002274E-2</v>
      </c>
      <c r="K100" s="26">
        <f>[1]Оплата!AY98</f>
        <v>9284.4056000000019</v>
      </c>
      <c r="L100" s="26">
        <f>[1]Оплата!W98</f>
        <v>0</v>
      </c>
      <c r="M100" s="26">
        <f t="shared" si="30"/>
        <v>0.25560000000013072</v>
      </c>
      <c r="N100" s="27">
        <f t="shared" si="30"/>
        <v>4.8199999999956167E-2</v>
      </c>
      <c r="O100" s="25">
        <f t="shared" si="24"/>
        <v>0.30380000000008689</v>
      </c>
      <c r="P100" s="25"/>
      <c r="Q100" s="27">
        <f t="shared" si="26"/>
        <v>9284.1018000000022</v>
      </c>
      <c r="R100" s="27" t="str">
        <f t="shared" si="21"/>
        <v xml:space="preserve">№082/1 </v>
      </c>
    </row>
    <row r="101" spans="1:18">
      <c r="A101" s="8" t="s">
        <v>108</v>
      </c>
      <c r="B101" s="29">
        <v>9352.4699999999993</v>
      </c>
      <c r="C101" s="2">
        <v>2961.75</v>
      </c>
      <c r="D101" s="8">
        <v>12314.23</v>
      </c>
      <c r="E101" s="29">
        <v>9352.5400000000009</v>
      </c>
      <c r="F101" s="2">
        <v>2961.77</v>
      </c>
      <c r="G101" s="8">
        <v>12314.32</v>
      </c>
      <c r="H101" s="29">
        <f t="shared" si="29"/>
        <v>7.0000000001527951E-2</v>
      </c>
      <c r="I101" s="29">
        <f t="shared" si="29"/>
        <v>1.999999999998181E-2</v>
      </c>
      <c r="J101" s="29">
        <f t="shared" si="20"/>
        <v>9.0000000001509761E-2</v>
      </c>
      <c r="K101" s="29">
        <f>[1]Оплата!AY99</f>
        <v>-9581.0538999999953</v>
      </c>
      <c r="L101" s="29">
        <f>[1]Оплата!W99</f>
        <v>0</v>
      </c>
      <c r="M101" s="29">
        <f t="shared" si="30"/>
        <v>0.44730000000976361</v>
      </c>
      <c r="N101" s="2">
        <f t="shared" si="30"/>
        <v>4.8199999999956167E-2</v>
      </c>
      <c r="O101" s="8">
        <f>SUM(M101:N101)</f>
        <v>0.49550000000971978</v>
      </c>
      <c r="P101" s="8"/>
      <c r="Q101" s="2">
        <f t="shared" si="26"/>
        <v>-9581.5494000000053</v>
      </c>
      <c r="R101" s="2" t="str">
        <f t="shared" si="21"/>
        <v>№082/2</v>
      </c>
    </row>
    <row r="102" spans="1:18">
      <c r="A102" s="25" t="s">
        <v>109</v>
      </c>
      <c r="B102" s="26">
        <v>802.91</v>
      </c>
      <c r="C102" s="27">
        <v>340.48</v>
      </c>
      <c r="D102" s="25">
        <v>1143.4000000000001</v>
      </c>
      <c r="E102" s="26">
        <v>802.96</v>
      </c>
      <c r="F102" s="27">
        <v>340.49</v>
      </c>
      <c r="G102" s="25">
        <v>1143.47</v>
      </c>
      <c r="H102" s="26">
        <f t="shared" si="29"/>
        <v>5.0000000000068212E-2</v>
      </c>
      <c r="I102" s="26">
        <f t="shared" si="29"/>
        <v>9.9999999999909051E-3</v>
      </c>
      <c r="J102" s="26">
        <f t="shared" si="20"/>
        <v>6.0000000000059117E-2</v>
      </c>
      <c r="K102" s="26">
        <f>[1]Оплата!AY100</f>
        <v>-668.91269999999986</v>
      </c>
      <c r="L102" s="26">
        <f>[1]Оплата!W100</f>
        <v>0</v>
      </c>
      <c r="M102" s="26">
        <f t="shared" si="30"/>
        <v>0.31950000000043588</v>
      </c>
      <c r="N102" s="27">
        <f t="shared" si="30"/>
        <v>2.4099999999978083E-2</v>
      </c>
      <c r="O102" s="25">
        <f t="shared" si="24"/>
        <v>0.34360000000041396</v>
      </c>
      <c r="P102" s="25"/>
      <c r="Q102" s="27">
        <f t="shared" si="26"/>
        <v>-669.25630000000024</v>
      </c>
      <c r="R102" s="27" t="str">
        <f t="shared" si="21"/>
        <v xml:space="preserve">№083 </v>
      </c>
    </row>
    <row r="103" spans="1:18">
      <c r="A103" s="8" t="s">
        <v>282</v>
      </c>
      <c r="B103" s="29">
        <v>2014.29</v>
      </c>
      <c r="C103" s="2">
        <v>1311.1200000000001</v>
      </c>
      <c r="D103" s="8">
        <v>3325.44</v>
      </c>
      <c r="E103" s="29">
        <v>2014.44</v>
      </c>
      <c r="F103" s="2">
        <v>1311.19</v>
      </c>
      <c r="G103" s="8">
        <v>3325.66</v>
      </c>
      <c r="H103" s="29">
        <f t="shared" ref="H103" si="31">E103-B103</f>
        <v>0.15000000000009095</v>
      </c>
      <c r="I103" s="29">
        <f t="shared" ref="I103" si="32">F103-C103</f>
        <v>6.9999999999936335E-2</v>
      </c>
      <c r="J103" s="29">
        <f t="shared" si="20"/>
        <v>0.22000000000002728</v>
      </c>
      <c r="K103" s="29">
        <f>[1]Оплата!AY101</f>
        <v>-12.675100000000125</v>
      </c>
      <c r="L103" s="29">
        <f>[1]Оплата!W101</f>
        <v>0</v>
      </c>
      <c r="M103" s="29">
        <f t="shared" si="30"/>
        <v>0.95850000000058111</v>
      </c>
      <c r="N103" s="2">
        <f t="shared" si="30"/>
        <v>0.16869999999984658</v>
      </c>
      <c r="O103" s="8">
        <f t="shared" si="24"/>
        <v>1.1272000000004276</v>
      </c>
      <c r="P103" s="8"/>
      <c r="Q103" s="2">
        <f t="shared" si="26"/>
        <v>-13.802300000000553</v>
      </c>
      <c r="R103" s="2" t="str">
        <f t="shared" si="21"/>
        <v>№084</v>
      </c>
    </row>
    <row r="104" spans="1:18">
      <c r="A104" s="25" t="s">
        <v>110</v>
      </c>
      <c r="B104" s="26">
        <v>3810.41</v>
      </c>
      <c r="C104" s="27">
        <v>1526.56</v>
      </c>
      <c r="D104" s="25">
        <v>5336.9800000000005</v>
      </c>
      <c r="E104" s="26">
        <v>3810.41</v>
      </c>
      <c r="F104" s="27">
        <v>1526.56</v>
      </c>
      <c r="G104" s="25">
        <v>5336.9800000000005</v>
      </c>
      <c r="H104" s="26">
        <f t="shared" ref="H104:I115" si="33">E104-B104</f>
        <v>0</v>
      </c>
      <c r="I104" s="26">
        <f t="shared" si="33"/>
        <v>0</v>
      </c>
      <c r="J104" s="26">
        <f t="shared" si="20"/>
        <v>0</v>
      </c>
      <c r="K104" s="26">
        <f>[1]Оплата!AY102</f>
        <v>-3683.7154999999989</v>
      </c>
      <c r="L104" s="26">
        <f>[1]Оплата!W102</f>
        <v>0</v>
      </c>
      <c r="M104" s="26">
        <f t="shared" si="30"/>
        <v>0</v>
      </c>
      <c r="N104" s="27">
        <f t="shared" si="30"/>
        <v>0</v>
      </c>
      <c r="O104" s="25">
        <f t="shared" si="24"/>
        <v>0</v>
      </c>
      <c r="P104" s="25"/>
      <c r="Q104" s="27">
        <f t="shared" si="26"/>
        <v>-3683.7154999999989</v>
      </c>
      <c r="R104" s="27" t="str">
        <f t="shared" si="21"/>
        <v xml:space="preserve">№085 </v>
      </c>
    </row>
    <row r="105" spans="1:18">
      <c r="A105" s="8" t="s">
        <v>111</v>
      </c>
      <c r="B105" s="29">
        <v>14752.880000000001</v>
      </c>
      <c r="C105" s="2">
        <v>6632.75</v>
      </c>
      <c r="D105" s="8">
        <v>21386.48</v>
      </c>
      <c r="E105" s="29">
        <v>15436.52</v>
      </c>
      <c r="F105" s="2">
        <v>6979.6</v>
      </c>
      <c r="G105" s="8">
        <v>22416.97</v>
      </c>
      <c r="H105" s="29">
        <f t="shared" si="33"/>
        <v>683.63999999999942</v>
      </c>
      <c r="I105" s="29">
        <f t="shared" si="33"/>
        <v>346.85000000000036</v>
      </c>
      <c r="J105" s="29">
        <f t="shared" si="20"/>
        <v>1030.4899999999998</v>
      </c>
      <c r="K105" s="29">
        <f>[1]Оплата!AY103</f>
        <v>-2792.0033000000039</v>
      </c>
      <c r="L105" s="29">
        <f>[1]Оплата!W103</f>
        <v>3000</v>
      </c>
      <c r="M105" s="29">
        <f t="shared" si="30"/>
        <v>4368.4595999999965</v>
      </c>
      <c r="N105" s="2">
        <f t="shared" si="30"/>
        <v>835.90850000000091</v>
      </c>
      <c r="O105" s="8">
        <f t="shared" si="24"/>
        <v>5204.3680999999979</v>
      </c>
      <c r="P105" s="8"/>
      <c r="Q105" s="2">
        <f t="shared" si="26"/>
        <v>-4996.3714000000018</v>
      </c>
      <c r="R105" s="2" t="str">
        <f t="shared" si="21"/>
        <v xml:space="preserve">№086 </v>
      </c>
    </row>
    <row r="106" spans="1:18">
      <c r="A106" s="25" t="s">
        <v>112</v>
      </c>
      <c r="B106" s="26">
        <v>26171.420000000002</v>
      </c>
      <c r="C106" s="27">
        <v>16398.79</v>
      </c>
      <c r="D106" s="25">
        <v>42570.239999999998</v>
      </c>
      <c r="E106" s="26">
        <v>26952.22</v>
      </c>
      <c r="F106" s="27">
        <v>16823.330000000002</v>
      </c>
      <c r="G106" s="25">
        <v>43775.56</v>
      </c>
      <c r="H106" s="26">
        <f t="shared" si="33"/>
        <v>780.79999999999927</v>
      </c>
      <c r="I106" s="26">
        <f t="shared" si="33"/>
        <v>424.54000000000087</v>
      </c>
      <c r="J106" s="26">
        <f t="shared" si="20"/>
        <v>1205.3400000000001</v>
      </c>
      <c r="K106" s="26">
        <f>[1]Оплата!AY104</f>
        <v>-8867.1865000000071</v>
      </c>
      <c r="L106" s="26">
        <f>[1]Оплата!W104</f>
        <v>3400</v>
      </c>
      <c r="M106" s="26">
        <f t="shared" si="30"/>
        <v>4989.3119999999954</v>
      </c>
      <c r="N106" s="27">
        <f t="shared" si="30"/>
        <v>1023.1414000000021</v>
      </c>
      <c r="O106" s="25">
        <f t="shared" si="24"/>
        <v>6012.4533999999976</v>
      </c>
      <c r="P106" s="25"/>
      <c r="Q106" s="27">
        <f t="shared" si="26"/>
        <v>-11479.639900000006</v>
      </c>
      <c r="R106" s="27" t="str">
        <f t="shared" si="21"/>
        <v xml:space="preserve">№087 </v>
      </c>
    </row>
    <row r="107" spans="1:18">
      <c r="A107" s="8" t="s">
        <v>113</v>
      </c>
      <c r="B107" s="29">
        <v>287.09000000000003</v>
      </c>
      <c r="C107" s="2">
        <v>2934.28</v>
      </c>
      <c r="D107" s="8">
        <v>3221.4500000000003</v>
      </c>
      <c r="E107" s="29">
        <v>287.10000000000002</v>
      </c>
      <c r="F107" s="2">
        <v>2934.29</v>
      </c>
      <c r="G107" s="8">
        <v>3221.46</v>
      </c>
      <c r="H107" s="29">
        <f t="shared" si="33"/>
        <v>9.9999999999909051E-3</v>
      </c>
      <c r="I107" s="29">
        <f t="shared" si="33"/>
        <v>9.9999999997635314E-3</v>
      </c>
      <c r="J107" s="29">
        <f t="shared" si="20"/>
        <v>1.9999999999754436E-2</v>
      </c>
      <c r="K107" s="29">
        <f>[1]Оплата!AY105</f>
        <v>-134.73090000000099</v>
      </c>
      <c r="L107" s="29">
        <f>[1]Оплата!W105</f>
        <v>0</v>
      </c>
      <c r="M107" s="29">
        <f t="shared" si="30"/>
        <v>6.3899999999941878E-2</v>
      </c>
      <c r="N107" s="2">
        <f t="shared" si="30"/>
        <v>2.4099999999430112E-2</v>
      </c>
      <c r="O107" s="8">
        <f t="shared" si="24"/>
        <v>8.7999999999371997E-2</v>
      </c>
      <c r="P107" s="8"/>
      <c r="Q107" s="2">
        <f t="shared" si="26"/>
        <v>-134.81890000000035</v>
      </c>
      <c r="R107" s="2" t="str">
        <f t="shared" si="21"/>
        <v xml:space="preserve">№088 </v>
      </c>
    </row>
    <row r="108" spans="1:18">
      <c r="A108" s="25" t="s">
        <v>114</v>
      </c>
      <c r="B108" s="26">
        <v>5356.97</v>
      </c>
      <c r="C108" s="27">
        <v>1622.32</v>
      </c>
      <c r="D108" s="25">
        <v>6979.3</v>
      </c>
      <c r="E108" s="26">
        <v>5356.97</v>
      </c>
      <c r="F108" s="27">
        <v>1622.32</v>
      </c>
      <c r="G108" s="25">
        <v>6979.3</v>
      </c>
      <c r="H108" s="26">
        <f t="shared" si="33"/>
        <v>0</v>
      </c>
      <c r="I108" s="26">
        <f t="shared" si="33"/>
        <v>0</v>
      </c>
      <c r="J108" s="26">
        <f t="shared" si="20"/>
        <v>0</v>
      </c>
      <c r="K108" s="26">
        <f>[1]Оплата!AY106</f>
        <v>-5505.8436000000002</v>
      </c>
      <c r="L108" s="26">
        <f>[1]Оплата!W106</f>
        <v>0</v>
      </c>
      <c r="M108" s="26">
        <f t="shared" si="30"/>
        <v>0</v>
      </c>
      <c r="N108" s="27">
        <f t="shared" si="30"/>
        <v>0</v>
      </c>
      <c r="O108" s="25">
        <f t="shared" si="24"/>
        <v>0</v>
      </c>
      <c r="P108" s="25"/>
      <c r="Q108" s="27">
        <f t="shared" si="26"/>
        <v>-5505.8436000000002</v>
      </c>
      <c r="R108" s="27" t="str">
        <f t="shared" si="21"/>
        <v xml:space="preserve">№089 </v>
      </c>
    </row>
    <row r="109" spans="1:18">
      <c r="A109" s="8" t="s">
        <v>115</v>
      </c>
      <c r="B109" s="29">
        <v>2641.53</v>
      </c>
      <c r="C109" s="2">
        <v>1341.59</v>
      </c>
      <c r="D109" s="8">
        <v>3983.2400000000002</v>
      </c>
      <c r="E109" s="29">
        <v>2641.7000000000003</v>
      </c>
      <c r="F109" s="2">
        <v>1341.68</v>
      </c>
      <c r="G109" s="8">
        <v>3983.4900000000002</v>
      </c>
      <c r="H109" s="29">
        <f t="shared" si="33"/>
        <v>0.17000000000007276</v>
      </c>
      <c r="I109" s="29">
        <f t="shared" si="33"/>
        <v>9.0000000000145519E-2</v>
      </c>
      <c r="J109" s="29">
        <f t="shared" si="20"/>
        <v>0.26000000000021828</v>
      </c>
      <c r="K109" s="29">
        <f>[1]Оплата!AY107</f>
        <v>-3162.9411999999993</v>
      </c>
      <c r="L109" s="29">
        <f>[1]Оплата!W107</f>
        <v>0</v>
      </c>
      <c r="M109" s="29">
        <f t="shared" si="30"/>
        <v>1.0863000000004648</v>
      </c>
      <c r="N109" s="2">
        <f t="shared" si="30"/>
        <v>0.2169000000003507</v>
      </c>
      <c r="O109" s="8">
        <f t="shared" si="24"/>
        <v>1.3032000000008155</v>
      </c>
      <c r="P109" s="8"/>
      <c r="Q109" s="2">
        <f t="shared" si="26"/>
        <v>-3164.2444</v>
      </c>
      <c r="R109" s="2" t="str">
        <f t="shared" si="21"/>
        <v xml:space="preserve">№090 </v>
      </c>
    </row>
    <row r="110" spans="1:18">
      <c r="A110" s="25" t="s">
        <v>116</v>
      </c>
      <c r="B110" s="26">
        <v>12733.630000000001</v>
      </c>
      <c r="C110" s="27">
        <v>5570.55</v>
      </c>
      <c r="D110" s="25">
        <v>18304.189999999999</v>
      </c>
      <c r="E110" s="26">
        <v>13072.03</v>
      </c>
      <c r="F110" s="27">
        <v>5715.03</v>
      </c>
      <c r="G110" s="25">
        <v>18787.07</v>
      </c>
      <c r="H110" s="26">
        <f t="shared" si="33"/>
        <v>338.39999999999964</v>
      </c>
      <c r="I110" s="26">
        <f t="shared" si="33"/>
        <v>144.47999999999956</v>
      </c>
      <c r="J110" s="26">
        <f t="shared" si="20"/>
        <v>482.8799999999992</v>
      </c>
      <c r="K110" s="26">
        <f>[1]Оплата!AY108</f>
        <v>-649.61970000000292</v>
      </c>
      <c r="L110" s="26">
        <f>[1]Оплата!W108</f>
        <v>1185.8</v>
      </c>
      <c r="M110" s="26">
        <f t="shared" si="30"/>
        <v>2162.3759999999975</v>
      </c>
      <c r="N110" s="27">
        <f t="shared" si="30"/>
        <v>348.19679999999897</v>
      </c>
      <c r="O110" s="25">
        <f t="shared" si="24"/>
        <v>2510.5727999999963</v>
      </c>
      <c r="P110" s="25"/>
      <c r="Q110" s="27">
        <f t="shared" si="26"/>
        <v>-1974.3924999999992</v>
      </c>
      <c r="R110" s="27" t="str">
        <f t="shared" si="21"/>
        <v xml:space="preserve">№091 </v>
      </c>
    </row>
    <row r="111" spans="1:18">
      <c r="A111" s="8" t="s">
        <v>117</v>
      </c>
      <c r="B111" s="29">
        <v>52982.97</v>
      </c>
      <c r="C111" s="2">
        <v>26340.350000000002</v>
      </c>
      <c r="D111" s="8">
        <v>79323.350000000006</v>
      </c>
      <c r="E111" s="29">
        <v>54391.53</v>
      </c>
      <c r="F111" s="2">
        <v>26867.4</v>
      </c>
      <c r="G111" s="8">
        <v>81258.95</v>
      </c>
      <c r="H111" s="29">
        <f t="shared" si="33"/>
        <v>1408.5599999999977</v>
      </c>
      <c r="I111" s="29">
        <f t="shared" si="33"/>
        <v>527.04999999999927</v>
      </c>
      <c r="J111" s="29">
        <f t="shared" si="20"/>
        <v>1935.6099999999969</v>
      </c>
      <c r="K111" s="29">
        <f>[1]Оплата!AY109</f>
        <v>1456.6913999999888</v>
      </c>
      <c r="L111" s="29">
        <f>[1]Оплата!W109</f>
        <v>8814.2000000000007</v>
      </c>
      <c r="M111" s="29">
        <f t="shared" si="30"/>
        <v>9000.6983999999848</v>
      </c>
      <c r="N111" s="2">
        <f t="shared" si="30"/>
        <v>1270.1904999999983</v>
      </c>
      <c r="O111" s="8">
        <f t="shared" si="24"/>
        <v>10270.888899999984</v>
      </c>
      <c r="P111" s="8"/>
      <c r="Q111" s="2">
        <f t="shared" si="26"/>
        <v>2.5000000059662852E-3</v>
      </c>
      <c r="R111" s="2" t="str">
        <f t="shared" si="21"/>
        <v xml:space="preserve">№092 </v>
      </c>
    </row>
    <row r="112" spans="1:18">
      <c r="A112" s="25" t="s">
        <v>118</v>
      </c>
      <c r="B112" s="26">
        <v>33932.51</v>
      </c>
      <c r="C112" s="27">
        <v>10732.48</v>
      </c>
      <c r="D112" s="25">
        <v>44665</v>
      </c>
      <c r="E112" s="26">
        <v>33932.51</v>
      </c>
      <c r="F112" s="27">
        <v>10732.49</v>
      </c>
      <c r="G112" s="25">
        <v>44665.01</v>
      </c>
      <c r="H112" s="26">
        <f t="shared" si="33"/>
        <v>0</v>
      </c>
      <c r="I112" s="26">
        <f t="shared" si="33"/>
        <v>1.0000000000218279E-2</v>
      </c>
      <c r="J112" s="26">
        <f t="shared" si="20"/>
        <v>1.0000000000218279E-2</v>
      </c>
      <c r="K112" s="26">
        <f>[1]Оплата!AY110</f>
        <v>-2582.124800000021</v>
      </c>
      <c r="L112" s="26">
        <f>[1]Оплата!W110</f>
        <v>0</v>
      </c>
      <c r="M112" s="26">
        <f t="shared" si="30"/>
        <v>0</v>
      </c>
      <c r="N112" s="27">
        <f t="shared" si="30"/>
        <v>2.4100000000526055E-2</v>
      </c>
      <c r="O112" s="25">
        <f t="shared" si="24"/>
        <v>2.4100000000526055E-2</v>
      </c>
      <c r="P112" s="25"/>
      <c r="Q112" s="27">
        <f t="shared" si="26"/>
        <v>-2582.1489000000215</v>
      </c>
      <c r="R112" s="27" t="str">
        <f t="shared" si="21"/>
        <v xml:space="preserve">№093 </v>
      </c>
    </row>
    <row r="113" spans="1:18">
      <c r="A113" s="8" t="s">
        <v>119</v>
      </c>
      <c r="B113" s="29">
        <v>922.24</v>
      </c>
      <c r="C113" s="2">
        <v>116.45</v>
      </c>
      <c r="D113" s="8">
        <v>1038.69</v>
      </c>
      <c r="E113" s="29">
        <v>922.24</v>
      </c>
      <c r="F113" s="2">
        <v>116.45</v>
      </c>
      <c r="G113" s="8">
        <v>1038.69</v>
      </c>
      <c r="H113" s="29">
        <f t="shared" si="33"/>
        <v>0</v>
      </c>
      <c r="I113" s="29">
        <f t="shared" si="33"/>
        <v>0</v>
      </c>
      <c r="J113" s="29">
        <f t="shared" si="20"/>
        <v>0</v>
      </c>
      <c r="K113" s="29">
        <f>[1]Оплата!AY111</f>
        <v>-105.22850000000017</v>
      </c>
      <c r="L113" s="29">
        <f>[1]Оплата!W111</f>
        <v>0</v>
      </c>
      <c r="M113" s="29">
        <f t="shared" si="30"/>
        <v>0</v>
      </c>
      <c r="N113" s="2">
        <f t="shared" si="30"/>
        <v>0</v>
      </c>
      <c r="O113" s="8">
        <f t="shared" si="24"/>
        <v>0</v>
      </c>
      <c r="P113" s="8"/>
      <c r="Q113" s="2">
        <f t="shared" si="26"/>
        <v>-105.22850000000017</v>
      </c>
      <c r="R113" s="2" t="str">
        <f t="shared" si="21"/>
        <v xml:space="preserve">№094 </v>
      </c>
    </row>
    <row r="114" spans="1:18">
      <c r="A114" s="25" t="s">
        <v>120</v>
      </c>
      <c r="B114" s="26">
        <v>3794.33</v>
      </c>
      <c r="C114" s="27">
        <v>1395.08</v>
      </c>
      <c r="D114" s="25">
        <v>5189.41</v>
      </c>
      <c r="E114" s="26">
        <v>3794.34</v>
      </c>
      <c r="F114" s="27">
        <v>1395.1000000000001</v>
      </c>
      <c r="G114" s="25">
        <v>5189.45</v>
      </c>
      <c r="H114" s="26">
        <f t="shared" si="33"/>
        <v>1.0000000000218279E-2</v>
      </c>
      <c r="I114" s="26">
        <f t="shared" si="33"/>
        <v>2.0000000000209184E-2</v>
      </c>
      <c r="J114" s="26">
        <f t="shared" si="20"/>
        <v>3.0000000000427463E-2</v>
      </c>
      <c r="K114" s="26">
        <f>[1]Оплата!AY112</f>
        <v>-2979.1854999999978</v>
      </c>
      <c r="L114" s="26">
        <f>[1]Оплата!W112</f>
        <v>0</v>
      </c>
      <c r="M114" s="26">
        <f t="shared" si="30"/>
        <v>6.3900000001394799E-2</v>
      </c>
      <c r="N114" s="27">
        <f t="shared" si="30"/>
        <v>4.8200000000504138E-2</v>
      </c>
      <c r="O114" s="25">
        <f t="shared" si="24"/>
        <v>0.11210000000189893</v>
      </c>
      <c r="P114" s="25"/>
      <c r="Q114" s="27">
        <f t="shared" si="26"/>
        <v>-2979.2975999999999</v>
      </c>
      <c r="R114" s="27" t="str">
        <f t="shared" si="21"/>
        <v xml:space="preserve">№095 </v>
      </c>
    </row>
    <row r="115" spans="1:18">
      <c r="A115" s="8" t="s">
        <v>121</v>
      </c>
      <c r="B115" s="29">
        <v>2894.7200000000003</v>
      </c>
      <c r="C115" s="2">
        <v>413.32</v>
      </c>
      <c r="D115" s="8">
        <v>3308.05</v>
      </c>
      <c r="E115" s="29">
        <v>2894.7200000000003</v>
      </c>
      <c r="F115" s="2">
        <v>413.32</v>
      </c>
      <c r="G115" s="8">
        <v>3308.05</v>
      </c>
      <c r="H115" s="29">
        <f t="shared" si="33"/>
        <v>0</v>
      </c>
      <c r="I115" s="29">
        <f t="shared" si="33"/>
        <v>0</v>
      </c>
      <c r="J115" s="29">
        <f t="shared" si="20"/>
        <v>0</v>
      </c>
      <c r="K115" s="29">
        <f>[1]Оплата!AY113</f>
        <v>-1794.1623000000004</v>
      </c>
      <c r="L115" s="29">
        <f>[1]Оплата!W113</f>
        <v>0</v>
      </c>
      <c r="M115" s="29">
        <f t="shared" si="30"/>
        <v>0</v>
      </c>
      <c r="N115" s="2">
        <f t="shared" si="30"/>
        <v>0</v>
      </c>
      <c r="O115" s="8">
        <f t="shared" si="24"/>
        <v>0</v>
      </c>
      <c r="P115" s="8"/>
      <c r="Q115" s="2">
        <f t="shared" si="26"/>
        <v>-1794.1623000000004</v>
      </c>
      <c r="R115" s="2" t="str">
        <f t="shared" si="21"/>
        <v xml:space="preserve">№096 </v>
      </c>
    </row>
    <row r="116" spans="1:18">
      <c r="A116" s="25" t="s">
        <v>122</v>
      </c>
      <c r="B116" s="26">
        <v>4207.3900000000003</v>
      </c>
      <c r="C116" s="27">
        <v>2430.98</v>
      </c>
      <c r="D116" s="25">
        <v>6638.47</v>
      </c>
      <c r="E116" s="26">
        <v>4207.3900000000003</v>
      </c>
      <c r="F116" s="27">
        <v>2430.98</v>
      </c>
      <c r="G116" s="25">
        <v>6638.47</v>
      </c>
      <c r="H116" s="26">
        <f t="shared" ref="H116" si="34">E116-B116</f>
        <v>0</v>
      </c>
      <c r="I116" s="26">
        <f t="shared" ref="I116" si="35">F116-C116</f>
        <v>0</v>
      </c>
      <c r="J116" s="26">
        <f t="shared" si="20"/>
        <v>0</v>
      </c>
      <c r="K116" s="26">
        <f>[1]Оплата!AY114</f>
        <v>-137.91865101580302</v>
      </c>
      <c r="L116" s="26">
        <f>[1]Оплата!W114</f>
        <v>0</v>
      </c>
      <c r="M116" s="26">
        <f t="shared" si="30"/>
        <v>0</v>
      </c>
      <c r="N116" s="27">
        <f t="shared" si="30"/>
        <v>0</v>
      </c>
      <c r="O116" s="25">
        <f t="shared" si="24"/>
        <v>0</v>
      </c>
      <c r="P116" s="25"/>
      <c r="Q116" s="27">
        <f t="shared" si="26"/>
        <v>-137.91865101580302</v>
      </c>
      <c r="R116" s="27" t="str">
        <f t="shared" si="21"/>
        <v xml:space="preserve">№097 </v>
      </c>
    </row>
    <row r="117" spans="1:18">
      <c r="A117" s="8" t="s">
        <v>123</v>
      </c>
      <c r="B117" s="29">
        <v>950.95</v>
      </c>
      <c r="C117" s="2">
        <v>186.46</v>
      </c>
      <c r="D117" s="8">
        <v>1137.43</v>
      </c>
      <c r="E117" s="29">
        <v>950.97</v>
      </c>
      <c r="F117" s="2">
        <v>186.46</v>
      </c>
      <c r="G117" s="8">
        <v>1137.44</v>
      </c>
      <c r="H117" s="29">
        <f t="shared" ref="H117:I132" si="36">E117-B117</f>
        <v>1.999999999998181E-2</v>
      </c>
      <c r="I117" s="29">
        <f t="shared" si="36"/>
        <v>0</v>
      </c>
      <c r="J117" s="29">
        <f t="shared" si="20"/>
        <v>1.999999999998181E-2</v>
      </c>
      <c r="K117" s="29">
        <f>[1]Оплата!AY115</f>
        <v>-465.79170000000022</v>
      </c>
      <c r="L117" s="29">
        <f>[1]Оплата!W115</f>
        <v>0</v>
      </c>
      <c r="M117" s="29">
        <f t="shared" si="30"/>
        <v>0.12779999999988376</v>
      </c>
      <c r="N117" s="2">
        <f t="shared" si="30"/>
        <v>0</v>
      </c>
      <c r="O117" s="8">
        <f t="shared" si="24"/>
        <v>0.12779999999988376</v>
      </c>
      <c r="P117" s="8"/>
      <c r="Q117" s="2">
        <f t="shared" si="26"/>
        <v>-465.91950000000008</v>
      </c>
      <c r="R117" s="2" t="str">
        <f t="shared" si="21"/>
        <v xml:space="preserve">№098 </v>
      </c>
    </row>
    <row r="118" spans="1:18">
      <c r="A118" s="25" t="s">
        <v>124</v>
      </c>
      <c r="B118" s="26">
        <v>11453.31</v>
      </c>
      <c r="C118" s="27">
        <v>11492.53</v>
      </c>
      <c r="D118" s="25">
        <v>22945.9</v>
      </c>
      <c r="E118" s="26">
        <v>11604.380000000001</v>
      </c>
      <c r="F118" s="27">
        <v>11567.95</v>
      </c>
      <c r="G118" s="25">
        <v>23172.400000000001</v>
      </c>
      <c r="H118" s="26">
        <f t="shared" si="36"/>
        <v>151.07000000000153</v>
      </c>
      <c r="I118" s="26">
        <f t="shared" si="36"/>
        <v>75.420000000000073</v>
      </c>
      <c r="J118" s="26">
        <f t="shared" si="20"/>
        <v>226.4900000000016</v>
      </c>
      <c r="K118" s="26">
        <f>[1]Оплата!AY116</f>
        <v>1751.4790000000025</v>
      </c>
      <c r="L118" s="26">
        <f>[1]Оплата!W116</f>
        <v>0</v>
      </c>
      <c r="M118" s="26">
        <f t="shared" si="30"/>
        <v>965.33730000000969</v>
      </c>
      <c r="N118" s="27">
        <f t="shared" si="30"/>
        <v>181.76220000000018</v>
      </c>
      <c r="O118" s="25">
        <f>SUM(M118:N118)</f>
        <v>1147.0995000000098</v>
      </c>
      <c r="P118" s="25"/>
      <c r="Q118" s="27">
        <f t="shared" si="26"/>
        <v>604.37949999999273</v>
      </c>
      <c r="R118" s="27" t="str">
        <f t="shared" si="21"/>
        <v xml:space="preserve">№099 </v>
      </c>
    </row>
    <row r="119" spans="1:18">
      <c r="A119" s="8" t="s">
        <v>125</v>
      </c>
      <c r="B119" s="29">
        <v>4.1100000000000003</v>
      </c>
      <c r="C119" s="2">
        <v>1.68</v>
      </c>
      <c r="D119" s="8">
        <v>5.79</v>
      </c>
      <c r="E119" s="29">
        <v>4.1100000000000003</v>
      </c>
      <c r="F119" s="2">
        <v>1.68</v>
      </c>
      <c r="G119" s="8">
        <v>5.79</v>
      </c>
      <c r="H119" s="29">
        <f t="shared" si="36"/>
        <v>0</v>
      </c>
      <c r="I119" s="29">
        <f t="shared" si="36"/>
        <v>0</v>
      </c>
      <c r="J119" s="29">
        <f t="shared" si="20"/>
        <v>0</v>
      </c>
      <c r="K119" s="29">
        <f>[1]Оплата!AY117</f>
        <v>-0.50030000000000185</v>
      </c>
      <c r="L119" s="29">
        <f>[1]Оплата!W117</f>
        <v>0</v>
      </c>
      <c r="M119" s="29">
        <f t="shared" si="30"/>
        <v>0</v>
      </c>
      <c r="N119" s="2">
        <f t="shared" si="30"/>
        <v>0</v>
      </c>
      <c r="O119" s="8">
        <f t="shared" si="24"/>
        <v>0</v>
      </c>
      <c r="P119" s="8"/>
      <c r="Q119" s="2">
        <f t="shared" si="26"/>
        <v>-0.50030000000000185</v>
      </c>
      <c r="R119" s="2" t="str">
        <f t="shared" si="21"/>
        <v>№100</v>
      </c>
    </row>
    <row r="120" spans="1:18">
      <c r="A120" s="25" t="s">
        <v>126</v>
      </c>
      <c r="B120" s="26">
        <v>5579.76</v>
      </c>
      <c r="C120" s="27">
        <v>1998.74</v>
      </c>
      <c r="D120" s="25">
        <v>7578.66</v>
      </c>
      <c r="E120" s="26">
        <v>5579.76</v>
      </c>
      <c r="F120" s="27">
        <v>1998.75</v>
      </c>
      <c r="G120" s="25">
        <v>7578.66</v>
      </c>
      <c r="H120" s="26">
        <f t="shared" si="36"/>
        <v>0</v>
      </c>
      <c r="I120" s="26">
        <f t="shared" si="36"/>
        <v>9.9999999999909051E-3</v>
      </c>
      <c r="J120" s="26">
        <f t="shared" si="20"/>
        <v>9.9999999999909051E-3</v>
      </c>
      <c r="K120" s="26">
        <f>[1]Оплата!AY118</f>
        <v>-96.124700000001084</v>
      </c>
      <c r="L120" s="26">
        <f>[1]Оплата!W118</f>
        <v>0</v>
      </c>
      <c r="M120" s="26">
        <f t="shared" si="30"/>
        <v>0</v>
      </c>
      <c r="N120" s="27">
        <f t="shared" si="30"/>
        <v>2.4099999999978083E-2</v>
      </c>
      <c r="O120" s="25">
        <f t="shared" si="24"/>
        <v>2.4099999999978083E-2</v>
      </c>
      <c r="P120" s="25"/>
      <c r="Q120" s="27">
        <f t="shared" si="26"/>
        <v>-96.14880000000106</v>
      </c>
      <c r="R120" s="27" t="str">
        <f t="shared" si="21"/>
        <v xml:space="preserve">№101 </v>
      </c>
    </row>
    <row r="121" spans="1:18">
      <c r="A121" s="8" t="s">
        <v>127</v>
      </c>
      <c r="B121" s="29">
        <v>26651.558000000001</v>
      </c>
      <c r="C121" s="2">
        <v>13113.101000000001</v>
      </c>
      <c r="D121" s="8">
        <v>39764.659</v>
      </c>
      <c r="E121" s="29">
        <v>27037.016</v>
      </c>
      <c r="F121" s="2">
        <v>13296.235000000001</v>
      </c>
      <c r="G121" s="8">
        <v>40333.251000000004</v>
      </c>
      <c r="H121" s="29">
        <f t="shared" si="36"/>
        <v>385.45799999999872</v>
      </c>
      <c r="I121" s="29">
        <f t="shared" si="36"/>
        <v>183.13400000000001</v>
      </c>
      <c r="J121" s="29">
        <f t="shared" si="20"/>
        <v>568.59199999999873</v>
      </c>
      <c r="K121" s="29">
        <f>[1]Оплата!AY119</f>
        <v>-5271.2452600000079</v>
      </c>
      <c r="L121" s="29">
        <f>[1]Оплата!W119</f>
        <v>5272</v>
      </c>
      <c r="M121" s="29">
        <f t="shared" si="30"/>
        <v>2463.0766199999916</v>
      </c>
      <c r="N121" s="2">
        <f t="shared" si="30"/>
        <v>441.35294000000005</v>
      </c>
      <c r="O121" s="8">
        <f t="shared" si="24"/>
        <v>2904.4295599999919</v>
      </c>
      <c r="P121" s="8"/>
      <c r="Q121" s="2">
        <f t="shared" si="26"/>
        <v>-2903.6748200000002</v>
      </c>
      <c r="R121" s="2" t="str">
        <f t="shared" si="21"/>
        <v>№102</v>
      </c>
    </row>
    <row r="122" spans="1:18">
      <c r="A122" s="25" t="s">
        <v>128</v>
      </c>
      <c r="B122" s="26">
        <v>2.75</v>
      </c>
      <c r="C122" s="27">
        <v>881.63</v>
      </c>
      <c r="D122" s="25">
        <v>884.41</v>
      </c>
      <c r="E122" s="26">
        <v>2.7600000000000002</v>
      </c>
      <c r="F122" s="27">
        <v>881.63</v>
      </c>
      <c r="G122" s="25">
        <v>884.42000000000007</v>
      </c>
      <c r="H122" s="26">
        <f t="shared" si="36"/>
        <v>1.0000000000000231E-2</v>
      </c>
      <c r="I122" s="26">
        <f t="shared" si="36"/>
        <v>0</v>
      </c>
      <c r="J122" s="26">
        <f t="shared" si="20"/>
        <v>1.0000000000000231E-2</v>
      </c>
      <c r="K122" s="26">
        <f>[1]Оплата!AY120</f>
        <v>-10.08149999999989</v>
      </c>
      <c r="L122" s="26">
        <f>[1]Оплата!W120</f>
        <v>0</v>
      </c>
      <c r="M122" s="26">
        <f t="shared" si="30"/>
        <v>6.390000000000147E-2</v>
      </c>
      <c r="N122" s="27">
        <f t="shared" si="30"/>
        <v>0</v>
      </c>
      <c r="O122" s="25">
        <f t="shared" si="24"/>
        <v>6.390000000000147E-2</v>
      </c>
      <c r="P122" s="25"/>
      <c r="Q122" s="27">
        <f t="shared" si="26"/>
        <v>-10.145399999999892</v>
      </c>
      <c r="R122" s="27" t="str">
        <f t="shared" si="21"/>
        <v xml:space="preserve">№103 </v>
      </c>
    </row>
    <row r="123" spans="1:18">
      <c r="A123" s="8" t="s">
        <v>129</v>
      </c>
      <c r="B123" s="29">
        <v>3275.7400000000002</v>
      </c>
      <c r="C123" s="2">
        <v>7107.2</v>
      </c>
      <c r="D123" s="8">
        <v>10383.01</v>
      </c>
      <c r="E123" s="29">
        <v>3275.7400000000002</v>
      </c>
      <c r="F123" s="2">
        <v>7107.2</v>
      </c>
      <c r="G123" s="8">
        <v>10383.01</v>
      </c>
      <c r="H123" s="29">
        <f t="shared" si="36"/>
        <v>0</v>
      </c>
      <c r="I123" s="29">
        <f t="shared" si="36"/>
        <v>0</v>
      </c>
      <c r="J123" s="29">
        <f t="shared" si="20"/>
        <v>0</v>
      </c>
      <c r="K123" s="29">
        <f>[1]Оплата!AY121</f>
        <v>3401.9012999999968</v>
      </c>
      <c r="L123" s="29">
        <f>[1]Оплата!W121</f>
        <v>0</v>
      </c>
      <c r="M123" s="29">
        <f t="shared" si="30"/>
        <v>0</v>
      </c>
      <c r="N123" s="2">
        <f t="shared" si="30"/>
        <v>0</v>
      </c>
      <c r="O123" s="8">
        <f t="shared" si="24"/>
        <v>0</v>
      </c>
      <c r="P123" s="8"/>
      <c r="Q123" s="2">
        <f t="shared" si="26"/>
        <v>3401.9012999999968</v>
      </c>
      <c r="R123" s="2" t="str">
        <f t="shared" si="21"/>
        <v xml:space="preserve">№104 </v>
      </c>
    </row>
    <row r="124" spans="1:18">
      <c r="A124" s="25" t="s">
        <v>130</v>
      </c>
      <c r="B124" s="26">
        <v>4090.9100000000003</v>
      </c>
      <c r="C124" s="27">
        <v>1869.6100000000001</v>
      </c>
      <c r="D124" s="25">
        <v>5960.57</v>
      </c>
      <c r="E124" s="26">
        <v>4090.9100000000003</v>
      </c>
      <c r="F124" s="27">
        <v>1869.6100000000001</v>
      </c>
      <c r="G124" s="25">
        <v>5960.57</v>
      </c>
      <c r="H124" s="26">
        <f t="shared" si="36"/>
        <v>0</v>
      </c>
      <c r="I124" s="26">
        <f t="shared" si="36"/>
        <v>0</v>
      </c>
      <c r="J124" s="26">
        <f t="shared" si="20"/>
        <v>0</v>
      </c>
      <c r="K124" s="26">
        <f>[1]Оплата!AY122</f>
        <v>-521.54160000000286</v>
      </c>
      <c r="L124" s="26">
        <f>[1]Оплата!W122</f>
        <v>0</v>
      </c>
      <c r="M124" s="26">
        <f t="shared" ref="M124:N138" si="37">H124*M$6</f>
        <v>0</v>
      </c>
      <c r="N124" s="27">
        <f t="shared" si="37"/>
        <v>0</v>
      </c>
      <c r="O124" s="25">
        <f t="shared" si="24"/>
        <v>0</v>
      </c>
      <c r="P124" s="25"/>
      <c r="Q124" s="27">
        <f t="shared" si="26"/>
        <v>-521.54160000000286</v>
      </c>
      <c r="R124" s="27" t="str">
        <f t="shared" si="21"/>
        <v>№104б</v>
      </c>
    </row>
    <row r="125" spans="1:18">
      <c r="A125" s="8" t="s">
        <v>131</v>
      </c>
      <c r="B125" s="29">
        <v>3082.37</v>
      </c>
      <c r="C125" s="2">
        <v>681.06000000000006</v>
      </c>
      <c r="D125" s="8">
        <v>3763.46</v>
      </c>
      <c r="E125" s="29">
        <v>3082.37</v>
      </c>
      <c r="F125" s="2">
        <v>681.06000000000006</v>
      </c>
      <c r="G125" s="8">
        <v>3763.46</v>
      </c>
      <c r="H125" s="29">
        <f t="shared" si="36"/>
        <v>0</v>
      </c>
      <c r="I125" s="29">
        <f t="shared" si="36"/>
        <v>0</v>
      </c>
      <c r="J125" s="29">
        <f t="shared" si="20"/>
        <v>0</v>
      </c>
      <c r="K125" s="29">
        <f>[1]Оплата!AY123</f>
        <v>206.4058000000017</v>
      </c>
      <c r="L125" s="29">
        <f>[1]Оплата!W123</f>
        <v>0</v>
      </c>
      <c r="M125" s="29">
        <f t="shared" si="37"/>
        <v>0</v>
      </c>
      <c r="N125" s="2">
        <f t="shared" si="37"/>
        <v>0</v>
      </c>
      <c r="O125" s="8">
        <f t="shared" si="24"/>
        <v>0</v>
      </c>
      <c r="P125" s="8"/>
      <c r="Q125" s="2">
        <f t="shared" si="26"/>
        <v>206.4058000000017</v>
      </c>
      <c r="R125" s="2" t="str">
        <f t="shared" si="21"/>
        <v xml:space="preserve">№105 </v>
      </c>
    </row>
    <row r="126" spans="1:18">
      <c r="A126" s="25" t="s">
        <v>132</v>
      </c>
      <c r="B126" s="26">
        <v>1211.33</v>
      </c>
      <c r="C126" s="27">
        <v>652.54</v>
      </c>
      <c r="D126" s="25">
        <v>1863.8700000000001</v>
      </c>
      <c r="E126" s="26">
        <v>1211.3800000000001</v>
      </c>
      <c r="F126" s="27">
        <v>652.56000000000006</v>
      </c>
      <c r="G126" s="25">
        <v>1863.95</v>
      </c>
      <c r="H126" s="26">
        <f t="shared" si="36"/>
        <v>5.0000000000181899E-2</v>
      </c>
      <c r="I126" s="26">
        <f t="shared" si="36"/>
        <v>2.0000000000095497E-2</v>
      </c>
      <c r="J126" s="26">
        <f t="shared" si="20"/>
        <v>7.0000000000277396E-2</v>
      </c>
      <c r="K126" s="26">
        <f>[1]Оплата!AY124</f>
        <v>76.814700000000755</v>
      </c>
      <c r="L126" s="26">
        <f>[1]Оплата!W124</f>
        <v>0</v>
      </c>
      <c r="M126" s="26">
        <f t="shared" si="37"/>
        <v>0.3195000000011623</v>
      </c>
      <c r="N126" s="27">
        <f t="shared" si="37"/>
        <v>4.8200000000230149E-2</v>
      </c>
      <c r="O126" s="25">
        <f t="shared" si="24"/>
        <v>0.36770000000139247</v>
      </c>
      <c r="P126" s="25"/>
      <c r="Q126" s="27">
        <f t="shared" si="26"/>
        <v>76.446999999999363</v>
      </c>
      <c r="R126" s="27" t="str">
        <f t="shared" si="21"/>
        <v xml:space="preserve">№106 </v>
      </c>
    </row>
    <row r="127" spans="1:18">
      <c r="A127" s="8" t="s">
        <v>133</v>
      </c>
      <c r="B127" s="29">
        <v>7717.6500000000005</v>
      </c>
      <c r="C127" s="2">
        <v>3716.89</v>
      </c>
      <c r="D127" s="8">
        <v>11434.550000000001</v>
      </c>
      <c r="E127" s="29">
        <v>8203.92</v>
      </c>
      <c r="F127" s="2">
        <v>3895.6</v>
      </c>
      <c r="G127" s="8">
        <v>12099.53</v>
      </c>
      <c r="H127" s="29">
        <f t="shared" si="36"/>
        <v>486.26999999999953</v>
      </c>
      <c r="I127" s="29">
        <f t="shared" si="36"/>
        <v>178.71000000000004</v>
      </c>
      <c r="J127" s="29">
        <f t="shared" si="20"/>
        <v>664.97999999999956</v>
      </c>
      <c r="K127" s="29">
        <f>[1]Оплата!AY125</f>
        <v>87.274722031408601</v>
      </c>
      <c r="L127" s="29">
        <f>[1]Оплата!W125</f>
        <v>0</v>
      </c>
      <c r="M127" s="29">
        <f t="shared" si="37"/>
        <v>3107.2652999999968</v>
      </c>
      <c r="N127" s="2">
        <f t="shared" si="37"/>
        <v>430.69110000000012</v>
      </c>
      <c r="O127" s="8">
        <f t="shared" si="24"/>
        <v>3537.9563999999968</v>
      </c>
      <c r="P127" s="8"/>
      <c r="Q127" s="2">
        <f t="shared" si="26"/>
        <v>-3450.6816779685882</v>
      </c>
      <c r="R127" s="2" t="str">
        <f t="shared" si="21"/>
        <v xml:space="preserve">№107 </v>
      </c>
    </row>
    <row r="128" spans="1:18">
      <c r="A128" s="25" t="s">
        <v>134</v>
      </c>
      <c r="B128" s="26">
        <v>6660.8600000000006</v>
      </c>
      <c r="C128" s="27">
        <v>4455.41</v>
      </c>
      <c r="D128" s="25">
        <v>11116.28</v>
      </c>
      <c r="E128" s="26">
        <v>6660.8600000000006</v>
      </c>
      <c r="F128" s="27">
        <v>4455.41</v>
      </c>
      <c r="G128" s="25">
        <v>11116.28</v>
      </c>
      <c r="H128" s="26">
        <f t="shared" si="36"/>
        <v>0</v>
      </c>
      <c r="I128" s="26">
        <f t="shared" si="36"/>
        <v>0</v>
      </c>
      <c r="J128" s="26">
        <f t="shared" si="20"/>
        <v>0</v>
      </c>
      <c r="K128" s="26">
        <f>[1]Оплата!AY126</f>
        <v>-2556.6786000000011</v>
      </c>
      <c r="L128" s="26">
        <f>[1]Оплата!W126</f>
        <v>2600</v>
      </c>
      <c r="M128" s="26">
        <f t="shared" si="37"/>
        <v>0</v>
      </c>
      <c r="N128" s="27">
        <f t="shared" si="37"/>
        <v>0</v>
      </c>
      <c r="O128" s="25">
        <f t="shared" si="24"/>
        <v>0</v>
      </c>
      <c r="P128" s="25"/>
      <c r="Q128" s="27">
        <f t="shared" si="26"/>
        <v>43.321399999998903</v>
      </c>
      <c r="R128" s="27" t="str">
        <f t="shared" si="21"/>
        <v xml:space="preserve">№108 </v>
      </c>
    </row>
    <row r="129" spans="1:18">
      <c r="A129" s="8" t="s">
        <v>135</v>
      </c>
      <c r="B129" s="29">
        <v>912.24</v>
      </c>
      <c r="C129" s="2">
        <v>1355.73</v>
      </c>
      <c r="D129" s="8">
        <v>2267.9900000000002</v>
      </c>
      <c r="E129" s="29">
        <v>912.39</v>
      </c>
      <c r="F129" s="2">
        <v>1355.8</v>
      </c>
      <c r="G129" s="8">
        <v>2268.21</v>
      </c>
      <c r="H129" s="29">
        <f t="shared" si="36"/>
        <v>0.14999999999997726</v>
      </c>
      <c r="I129" s="29">
        <f t="shared" si="36"/>
        <v>6.9999999999936335E-2</v>
      </c>
      <c r="J129" s="29">
        <f t="shared" si="20"/>
        <v>0.2199999999999136</v>
      </c>
      <c r="K129" s="29">
        <f>[1]Оплата!AY127</f>
        <v>-199.18040000000028</v>
      </c>
      <c r="L129" s="29">
        <f>[1]Оплата!W127</f>
        <v>0</v>
      </c>
      <c r="M129" s="29">
        <f t="shared" si="37"/>
        <v>0.95849999999985469</v>
      </c>
      <c r="N129" s="2">
        <f t="shared" si="37"/>
        <v>0.16869999999984658</v>
      </c>
      <c r="O129" s="8">
        <f t="shared" si="24"/>
        <v>1.1271999999997013</v>
      </c>
      <c r="P129" s="8"/>
      <c r="Q129" s="2">
        <f t="shared" si="26"/>
        <v>-200.30759999999998</v>
      </c>
      <c r="R129" s="2" t="str">
        <f t="shared" si="21"/>
        <v xml:space="preserve">№109 </v>
      </c>
    </row>
    <row r="130" spans="1:18">
      <c r="A130" s="25" t="s">
        <v>136</v>
      </c>
      <c r="B130" s="26">
        <v>10418.9</v>
      </c>
      <c r="C130" s="27">
        <v>5287.57</v>
      </c>
      <c r="D130" s="25">
        <v>15706.57</v>
      </c>
      <c r="E130" s="26">
        <v>10421.98</v>
      </c>
      <c r="F130" s="27">
        <v>5288.9800000000005</v>
      </c>
      <c r="G130" s="25">
        <v>15711.07</v>
      </c>
      <c r="H130" s="26">
        <f t="shared" si="36"/>
        <v>3.0799999999999272</v>
      </c>
      <c r="I130" s="26">
        <f t="shared" si="36"/>
        <v>1.410000000000764</v>
      </c>
      <c r="J130" s="26">
        <f t="shared" si="20"/>
        <v>4.4900000000006912</v>
      </c>
      <c r="K130" s="26">
        <f>[1]Оплата!AY128</f>
        <v>-704.22619999999472</v>
      </c>
      <c r="L130" s="26">
        <f>[1]Оплата!W128</f>
        <v>0</v>
      </c>
      <c r="M130" s="26">
        <f t="shared" si="37"/>
        <v>19.681199999999535</v>
      </c>
      <c r="N130" s="27">
        <f t="shared" si="37"/>
        <v>3.3981000000018415</v>
      </c>
      <c r="O130" s="25">
        <f t="shared" si="24"/>
        <v>23.079300000001375</v>
      </c>
      <c r="P130" s="25"/>
      <c r="Q130" s="27">
        <f t="shared" si="26"/>
        <v>-727.30549999999607</v>
      </c>
      <c r="R130" s="27" t="str">
        <f t="shared" si="21"/>
        <v xml:space="preserve">№110 </v>
      </c>
    </row>
    <row r="131" spans="1:18">
      <c r="A131" s="8" t="s">
        <v>137</v>
      </c>
      <c r="B131" s="29">
        <v>930.34</v>
      </c>
      <c r="C131" s="2">
        <v>1084.3700000000001</v>
      </c>
      <c r="D131" s="8">
        <v>2014.72</v>
      </c>
      <c r="E131" s="29">
        <v>930.34</v>
      </c>
      <c r="F131" s="2">
        <v>1084.3700000000001</v>
      </c>
      <c r="G131" s="8">
        <v>2014.72</v>
      </c>
      <c r="H131" s="29">
        <f t="shared" ref="H131" si="38">E131-B131</f>
        <v>0</v>
      </c>
      <c r="I131" s="29">
        <f t="shared" ref="I131" si="39">F131-C131</f>
        <v>0</v>
      </c>
      <c r="J131" s="29">
        <f t="shared" si="20"/>
        <v>0</v>
      </c>
      <c r="K131" s="29">
        <f>[1]Оплата!AY129</f>
        <v>402.83109999999988</v>
      </c>
      <c r="L131" s="29">
        <f>[1]Оплата!W129</f>
        <v>0</v>
      </c>
      <c r="M131" s="29">
        <f t="shared" si="37"/>
        <v>0</v>
      </c>
      <c r="N131" s="2">
        <f t="shared" si="37"/>
        <v>0</v>
      </c>
      <c r="O131" s="8">
        <f t="shared" si="24"/>
        <v>0</v>
      </c>
      <c r="P131" s="8"/>
      <c r="Q131" s="2">
        <f t="shared" si="26"/>
        <v>402.83109999999988</v>
      </c>
      <c r="R131" s="2" t="str">
        <f t="shared" si="21"/>
        <v xml:space="preserve">№111 </v>
      </c>
    </row>
    <row r="132" spans="1:18">
      <c r="A132" s="25" t="s">
        <v>138</v>
      </c>
      <c r="B132" s="26">
        <v>3900.19</v>
      </c>
      <c r="C132" s="27">
        <v>859.17000000000007</v>
      </c>
      <c r="D132" s="25">
        <v>4759.3599999999997</v>
      </c>
      <c r="E132" s="26">
        <v>3900.19</v>
      </c>
      <c r="F132" s="27">
        <v>859.17000000000007</v>
      </c>
      <c r="G132" s="25">
        <v>4759.3599999999997</v>
      </c>
      <c r="H132" s="26">
        <f t="shared" si="36"/>
        <v>0</v>
      </c>
      <c r="I132" s="26">
        <f t="shared" si="36"/>
        <v>0</v>
      </c>
      <c r="J132" s="26">
        <f t="shared" si="20"/>
        <v>0</v>
      </c>
      <c r="K132" s="26">
        <f>[1]Оплата!AY130</f>
        <v>-2865.6111000000014</v>
      </c>
      <c r="L132" s="26">
        <f>[1]Оплата!W130</f>
        <v>0</v>
      </c>
      <c r="M132" s="26">
        <f t="shared" si="37"/>
        <v>0</v>
      </c>
      <c r="N132" s="27">
        <f t="shared" si="37"/>
        <v>0</v>
      </c>
      <c r="O132" s="25">
        <f t="shared" si="24"/>
        <v>0</v>
      </c>
      <c r="P132" s="25"/>
      <c r="Q132" s="27">
        <f t="shared" si="26"/>
        <v>-2865.6111000000014</v>
      </c>
      <c r="R132" s="27" t="str">
        <f t="shared" si="21"/>
        <v xml:space="preserve">№112 </v>
      </c>
    </row>
    <row r="133" spans="1:18" ht="13.5" customHeight="1">
      <c r="A133" s="8" t="s">
        <v>139</v>
      </c>
      <c r="B133" s="29">
        <v>3007.91</v>
      </c>
      <c r="C133" s="2">
        <v>1383.4</v>
      </c>
      <c r="D133" s="8">
        <v>4391.32</v>
      </c>
      <c r="E133" s="29">
        <v>3007.91</v>
      </c>
      <c r="F133" s="2">
        <v>1383.4</v>
      </c>
      <c r="G133" s="8">
        <v>4391.32</v>
      </c>
      <c r="H133" s="29">
        <f t="shared" ref="H133" si="40">E133-B133</f>
        <v>0</v>
      </c>
      <c r="I133" s="29">
        <f t="shared" ref="I133" si="41">F133-C133</f>
        <v>0</v>
      </c>
      <c r="J133" s="29">
        <f t="shared" si="20"/>
        <v>0</v>
      </c>
      <c r="K133" s="29">
        <f>[1]Оплата!AY131</f>
        <v>-206.91479999999819</v>
      </c>
      <c r="L133" s="29">
        <f>[1]Оплата!W131</f>
        <v>0</v>
      </c>
      <c r="M133" s="29">
        <f t="shared" si="37"/>
        <v>0</v>
      </c>
      <c r="N133" s="2">
        <f t="shared" si="37"/>
        <v>0</v>
      </c>
      <c r="O133" s="8">
        <f t="shared" si="24"/>
        <v>0</v>
      </c>
      <c r="P133" s="8"/>
      <c r="Q133" s="2">
        <f t="shared" si="26"/>
        <v>-206.91479999999819</v>
      </c>
      <c r="R133" s="2" t="str">
        <f t="shared" si="21"/>
        <v xml:space="preserve">№113 </v>
      </c>
    </row>
    <row r="134" spans="1:18">
      <c r="A134" s="25" t="s">
        <v>140</v>
      </c>
      <c r="B134" s="26">
        <v>7397.9400000000005</v>
      </c>
      <c r="C134" s="27">
        <v>2320.5300000000002</v>
      </c>
      <c r="D134" s="25">
        <v>9718.48</v>
      </c>
      <c r="E134" s="26">
        <v>7398.81</v>
      </c>
      <c r="F134" s="27">
        <v>2320.5300000000002</v>
      </c>
      <c r="G134" s="25">
        <v>9719.35</v>
      </c>
      <c r="H134" s="26">
        <f t="shared" ref="H134:I138" si="42">E134-B134</f>
        <v>0.86999999999989086</v>
      </c>
      <c r="I134" s="26">
        <f t="shared" si="42"/>
        <v>0</v>
      </c>
      <c r="J134" s="26">
        <f t="shared" si="20"/>
        <v>0.86999999999989086</v>
      </c>
      <c r="K134" s="26">
        <f>[1]Оплата!AY132</f>
        <v>-5625.8722000000016</v>
      </c>
      <c r="L134" s="26">
        <f>[1]Оплата!W132</f>
        <v>0</v>
      </c>
      <c r="M134" s="26">
        <f t="shared" si="37"/>
        <v>5.5592999999993022</v>
      </c>
      <c r="N134" s="27">
        <f t="shared" si="37"/>
        <v>0</v>
      </c>
      <c r="O134" s="25">
        <f t="shared" si="24"/>
        <v>5.5592999999993022</v>
      </c>
      <c r="P134" s="25"/>
      <c r="Q134" s="27">
        <f t="shared" si="26"/>
        <v>-5631.4315000000006</v>
      </c>
      <c r="R134" s="27" t="str">
        <f t="shared" si="21"/>
        <v xml:space="preserve">№114 </v>
      </c>
    </row>
    <row r="135" spans="1:18">
      <c r="A135" s="8" t="s">
        <v>141</v>
      </c>
      <c r="B135" s="29">
        <v>1086.2</v>
      </c>
      <c r="C135" s="2">
        <v>289.58</v>
      </c>
      <c r="D135" s="8">
        <v>1375.92</v>
      </c>
      <c r="E135" s="29">
        <v>1086.2</v>
      </c>
      <c r="F135" s="2">
        <v>289.58</v>
      </c>
      <c r="G135" s="8">
        <v>1375.92</v>
      </c>
      <c r="H135" s="29">
        <f t="shared" si="42"/>
        <v>0</v>
      </c>
      <c r="I135" s="29">
        <f t="shared" si="42"/>
        <v>0</v>
      </c>
      <c r="J135" s="29">
        <f t="shared" si="20"/>
        <v>0</v>
      </c>
      <c r="K135" s="29">
        <f>[1]Оплата!AY133</f>
        <v>-25.748599999999989</v>
      </c>
      <c r="L135" s="29">
        <f>[1]Оплата!W133</f>
        <v>0</v>
      </c>
      <c r="M135" s="29">
        <f t="shared" si="37"/>
        <v>0</v>
      </c>
      <c r="N135" s="2">
        <f t="shared" si="37"/>
        <v>0</v>
      </c>
      <c r="O135" s="8">
        <f t="shared" si="24"/>
        <v>0</v>
      </c>
      <c r="P135" s="8"/>
      <c r="Q135" s="2">
        <f t="shared" si="26"/>
        <v>-25.748599999999989</v>
      </c>
      <c r="R135" s="2" t="str">
        <f t="shared" si="21"/>
        <v xml:space="preserve">№115 </v>
      </c>
    </row>
    <row r="136" spans="1:18">
      <c r="A136" s="25" t="s">
        <v>142</v>
      </c>
      <c r="B136" s="26">
        <v>5099</v>
      </c>
      <c r="C136" s="27">
        <v>3677.56</v>
      </c>
      <c r="D136" s="25">
        <v>8776.57</v>
      </c>
      <c r="E136" s="26">
        <v>5433.59</v>
      </c>
      <c r="F136" s="27">
        <v>3891.81</v>
      </c>
      <c r="G136" s="25">
        <v>9325.4</v>
      </c>
      <c r="H136" s="26">
        <f t="shared" si="42"/>
        <v>334.59000000000015</v>
      </c>
      <c r="I136" s="26">
        <f t="shared" si="42"/>
        <v>214.25</v>
      </c>
      <c r="J136" s="26">
        <f t="shared" si="20"/>
        <v>548.84000000000015</v>
      </c>
      <c r="K136" s="26">
        <f>[1]Оплата!AY134</f>
        <v>-17430.825499999999</v>
      </c>
      <c r="L136" s="26">
        <f>[1]Оплата!W134</f>
        <v>0</v>
      </c>
      <c r="M136" s="26">
        <f t="shared" si="37"/>
        <v>2138.0301000000009</v>
      </c>
      <c r="N136" s="27">
        <f t="shared" si="37"/>
        <v>516.34250000000009</v>
      </c>
      <c r="O136" s="25">
        <f t="shared" si="24"/>
        <v>2654.3726000000011</v>
      </c>
      <c r="P136" s="25"/>
      <c r="Q136" s="27">
        <f t="shared" si="26"/>
        <v>-20085.198100000001</v>
      </c>
      <c r="R136" s="27" t="str">
        <f t="shared" si="21"/>
        <v xml:space="preserve">№116 </v>
      </c>
    </row>
    <row r="137" spans="1:18">
      <c r="A137" s="8" t="s">
        <v>143</v>
      </c>
      <c r="B137" s="29">
        <v>8476.94</v>
      </c>
      <c r="C137" s="2">
        <v>6704.18</v>
      </c>
      <c r="D137" s="8">
        <v>15181.14</v>
      </c>
      <c r="E137" s="29">
        <v>8889.66</v>
      </c>
      <c r="F137" s="2">
        <v>6887.46</v>
      </c>
      <c r="G137" s="8">
        <v>15777.130000000001</v>
      </c>
      <c r="H137" s="29">
        <f t="shared" si="42"/>
        <v>412.71999999999935</v>
      </c>
      <c r="I137" s="29">
        <f t="shared" si="42"/>
        <v>183.27999999999975</v>
      </c>
      <c r="J137" s="29">
        <f t="shared" si="20"/>
        <v>595.99999999999909</v>
      </c>
      <c r="K137" s="29">
        <f>[1]Оплата!AY135</f>
        <v>-9019.5299000000032</v>
      </c>
      <c r="L137" s="29">
        <f>[1]Оплата!W135</f>
        <v>0</v>
      </c>
      <c r="M137" s="29">
        <f t="shared" si="37"/>
        <v>2637.2807999999959</v>
      </c>
      <c r="N137" s="2">
        <f t="shared" si="37"/>
        <v>441.70479999999941</v>
      </c>
      <c r="O137" s="8">
        <f t="shared" si="24"/>
        <v>3078.9855999999954</v>
      </c>
      <c r="P137" s="8"/>
      <c r="Q137" s="2">
        <f t="shared" si="26"/>
        <v>-12098.515499999998</v>
      </c>
      <c r="R137" s="2" t="str">
        <f t="shared" si="21"/>
        <v xml:space="preserve">№117 </v>
      </c>
    </row>
    <row r="138" spans="1:18">
      <c r="A138" s="25" t="s">
        <v>144</v>
      </c>
      <c r="B138" s="26">
        <v>3782.84</v>
      </c>
      <c r="C138" s="27">
        <v>1897.42</v>
      </c>
      <c r="D138" s="25">
        <v>5680.27</v>
      </c>
      <c r="E138" s="26">
        <v>3782.84</v>
      </c>
      <c r="F138" s="27">
        <v>1897.42</v>
      </c>
      <c r="G138" s="25">
        <v>5680.27</v>
      </c>
      <c r="H138" s="26">
        <f t="shared" si="42"/>
        <v>0</v>
      </c>
      <c r="I138" s="26">
        <f t="shared" si="42"/>
        <v>0</v>
      </c>
      <c r="J138" s="26">
        <f t="shared" si="20"/>
        <v>0</v>
      </c>
      <c r="K138" s="26">
        <f>[1]Оплата!AY136</f>
        <v>1100.3025999999993</v>
      </c>
      <c r="L138" s="26">
        <f>[1]Оплата!W136</f>
        <v>0</v>
      </c>
      <c r="M138" s="26">
        <f t="shared" si="37"/>
        <v>0</v>
      </c>
      <c r="N138" s="27">
        <f t="shared" si="37"/>
        <v>0</v>
      </c>
      <c r="O138" s="25">
        <f t="shared" si="24"/>
        <v>0</v>
      </c>
      <c r="P138" s="25"/>
      <c r="Q138" s="27">
        <f t="shared" si="26"/>
        <v>1100.3025999999993</v>
      </c>
      <c r="R138" s="27" t="str">
        <f t="shared" si="21"/>
        <v xml:space="preserve">№118 </v>
      </c>
    </row>
    <row r="139" spans="1:18">
      <c r="A139" s="8" t="s">
        <v>145</v>
      </c>
      <c r="B139" s="29"/>
      <c r="C139" s="2"/>
      <c r="D139" s="8"/>
      <c r="E139" s="29"/>
      <c r="F139" s="2"/>
      <c r="G139" s="8"/>
      <c r="H139" s="29"/>
      <c r="I139" s="29"/>
      <c r="J139" s="29">
        <f t="shared" ref="J139:J202" si="43">SUM(H139:I139)</f>
        <v>0</v>
      </c>
      <c r="K139" s="29">
        <f>[1]Оплата!AY137</f>
        <v>0</v>
      </c>
      <c r="L139" s="29">
        <f>[1]Оплата!W137</f>
        <v>0</v>
      </c>
      <c r="M139" s="29"/>
      <c r="N139" s="2"/>
      <c r="O139" s="8"/>
      <c r="P139" s="8"/>
      <c r="Q139" s="2">
        <f t="shared" si="26"/>
        <v>0</v>
      </c>
      <c r="R139" s="2" t="str">
        <f t="shared" ref="R139:R202" si="44">A139</f>
        <v>№118а не установлен</v>
      </c>
    </row>
    <row r="140" spans="1:18">
      <c r="A140" s="25" t="s">
        <v>146</v>
      </c>
      <c r="B140" s="26">
        <v>2540.0100000000002</v>
      </c>
      <c r="C140" s="27">
        <v>4026.57</v>
      </c>
      <c r="D140" s="25">
        <v>6566.59</v>
      </c>
      <c r="E140" s="26">
        <v>2540.23</v>
      </c>
      <c r="F140" s="27">
        <v>4026.7000000000003</v>
      </c>
      <c r="G140" s="25">
        <v>6566.93</v>
      </c>
      <c r="H140" s="26">
        <f>E140-B140</f>
        <v>0.21999999999979991</v>
      </c>
      <c r="I140" s="26">
        <f>F140-C140</f>
        <v>0.13000000000010914</v>
      </c>
      <c r="J140" s="26">
        <f t="shared" si="43"/>
        <v>0.34999999999990905</v>
      </c>
      <c r="K140" s="26">
        <f>[1]Оплата!AY138</f>
        <v>-3449.5721000000012</v>
      </c>
      <c r="L140" s="26">
        <f>[1]Оплата!W138</f>
        <v>0</v>
      </c>
      <c r="M140" s="26">
        <f>H140*M$6</f>
        <v>1.4057999999987214</v>
      </c>
      <c r="N140" s="27">
        <f>I140*N$6</f>
        <v>0.31330000000026303</v>
      </c>
      <c r="O140" s="25">
        <f t="shared" ref="O140:O204" si="45">SUM(M140:N140)</f>
        <v>1.7190999999989844</v>
      </c>
      <c r="P140" s="25"/>
      <c r="Q140" s="27">
        <f t="shared" si="26"/>
        <v>-3451.2912000000001</v>
      </c>
      <c r="R140" s="27" t="str">
        <f t="shared" si="44"/>
        <v xml:space="preserve">№119 </v>
      </c>
    </row>
    <row r="141" spans="1:18">
      <c r="A141" s="8" t="s">
        <v>147</v>
      </c>
      <c r="B141" s="29"/>
      <c r="C141" s="2"/>
      <c r="D141" s="8"/>
      <c r="E141" s="29"/>
      <c r="F141" s="2"/>
      <c r="G141" s="8"/>
      <c r="H141" s="29"/>
      <c r="I141" s="29"/>
      <c r="J141" s="29">
        <f t="shared" si="43"/>
        <v>0</v>
      </c>
      <c r="K141" s="29">
        <f>[1]Оплата!AY139</f>
        <v>0</v>
      </c>
      <c r="L141" s="29">
        <f>[1]Оплата!W139</f>
        <v>0</v>
      </c>
      <c r="M141" s="29"/>
      <c r="N141" s="2"/>
      <c r="O141" s="8"/>
      <c r="P141" s="8"/>
      <c r="Q141" s="2">
        <f t="shared" ref="Q141:Q204" si="46">K141-O141+L141+P141</f>
        <v>0</v>
      </c>
      <c r="R141" s="2" t="str">
        <f t="shared" si="44"/>
        <v>№120  снят</v>
      </c>
    </row>
    <row r="142" spans="1:18">
      <c r="A142" s="25" t="s">
        <v>148</v>
      </c>
      <c r="B142" s="26">
        <v>8100.06</v>
      </c>
      <c r="C142" s="27">
        <v>3334.37</v>
      </c>
      <c r="D142" s="25">
        <v>11434.43</v>
      </c>
      <c r="E142" s="26">
        <v>8100.0700000000006</v>
      </c>
      <c r="F142" s="27">
        <v>3334.37</v>
      </c>
      <c r="G142" s="25">
        <v>11434.44</v>
      </c>
      <c r="H142" s="26">
        <f t="shared" ref="H142:I185" si="47">E142-B142</f>
        <v>1.0000000000218279E-2</v>
      </c>
      <c r="I142" s="26">
        <f t="shared" si="47"/>
        <v>0</v>
      </c>
      <c r="J142" s="26">
        <f t="shared" si="43"/>
        <v>1.0000000000218279E-2</v>
      </c>
      <c r="K142" s="26">
        <f>[1]Оплата!AY140</f>
        <v>-9606.2590000000037</v>
      </c>
      <c r="L142" s="26">
        <f>[1]Оплата!W140</f>
        <v>0</v>
      </c>
      <c r="M142" s="26">
        <f t="shared" ref="M142:N185" si="48">H142*M$6</f>
        <v>6.3900000001394799E-2</v>
      </c>
      <c r="N142" s="27">
        <f t="shared" si="48"/>
        <v>0</v>
      </c>
      <c r="O142" s="25">
        <f t="shared" si="45"/>
        <v>6.3900000001394799E-2</v>
      </c>
      <c r="P142" s="25"/>
      <c r="Q142" s="27">
        <f t="shared" si="46"/>
        <v>-9606.3229000000047</v>
      </c>
      <c r="R142" s="27" t="str">
        <f t="shared" si="44"/>
        <v xml:space="preserve">№121 </v>
      </c>
    </row>
    <row r="143" spans="1:18">
      <c r="A143" s="8" t="s">
        <v>149</v>
      </c>
      <c r="B143" s="29">
        <v>1612.69</v>
      </c>
      <c r="C143" s="2">
        <v>336.65000000000003</v>
      </c>
      <c r="D143" s="8">
        <v>1949.3400000000001</v>
      </c>
      <c r="E143" s="29">
        <v>1612.7</v>
      </c>
      <c r="F143" s="2">
        <v>336.65000000000003</v>
      </c>
      <c r="G143" s="8">
        <v>1949.3500000000001</v>
      </c>
      <c r="H143" s="29">
        <f t="shared" si="47"/>
        <v>9.9999999999909051E-3</v>
      </c>
      <c r="I143" s="29">
        <f t="shared" si="47"/>
        <v>0</v>
      </c>
      <c r="J143" s="29">
        <f t="shared" si="43"/>
        <v>9.9999999999909051E-3</v>
      </c>
      <c r="K143" s="29">
        <f>[1]Оплата!AY141</f>
        <v>-2739.5037000000002</v>
      </c>
      <c r="L143" s="29">
        <f>[1]Оплата!W141</f>
        <v>0</v>
      </c>
      <c r="M143" s="29">
        <f t="shared" si="48"/>
        <v>6.3899999999941878E-2</v>
      </c>
      <c r="N143" s="2">
        <f t="shared" si="48"/>
        <v>0</v>
      </c>
      <c r="O143" s="8">
        <f t="shared" si="45"/>
        <v>6.3899999999941878E-2</v>
      </c>
      <c r="P143" s="8"/>
      <c r="Q143" s="2">
        <f t="shared" si="46"/>
        <v>-2739.5676000000003</v>
      </c>
      <c r="R143" s="2" t="str">
        <f t="shared" si="44"/>
        <v xml:space="preserve">№122 </v>
      </c>
    </row>
    <row r="144" spans="1:18">
      <c r="A144" s="25" t="s">
        <v>150</v>
      </c>
      <c r="B144" s="26">
        <v>1147.4000000000001</v>
      </c>
      <c r="C144" s="27">
        <v>243.88</v>
      </c>
      <c r="D144" s="25">
        <v>1391.29</v>
      </c>
      <c r="E144" s="26">
        <v>1147.4000000000001</v>
      </c>
      <c r="F144" s="27">
        <v>243.88</v>
      </c>
      <c r="G144" s="25">
        <v>1391.29</v>
      </c>
      <c r="H144" s="26">
        <f t="shared" si="47"/>
        <v>0</v>
      </c>
      <c r="I144" s="26">
        <f t="shared" si="47"/>
        <v>0</v>
      </c>
      <c r="J144" s="26">
        <f t="shared" si="43"/>
        <v>0</v>
      </c>
      <c r="K144" s="26">
        <f>[1]Оплата!AY142</f>
        <v>111.65699999999998</v>
      </c>
      <c r="L144" s="26">
        <f>[1]Оплата!W142</f>
        <v>0</v>
      </c>
      <c r="M144" s="26">
        <f t="shared" si="48"/>
        <v>0</v>
      </c>
      <c r="N144" s="27">
        <f t="shared" si="48"/>
        <v>0</v>
      </c>
      <c r="O144" s="25">
        <f t="shared" si="45"/>
        <v>0</v>
      </c>
      <c r="P144" s="25"/>
      <c r="Q144" s="27">
        <f t="shared" si="46"/>
        <v>111.65699999999998</v>
      </c>
      <c r="R144" s="27" t="str">
        <f t="shared" si="44"/>
        <v xml:space="preserve">№123 </v>
      </c>
    </row>
    <row r="145" spans="1:18">
      <c r="A145" s="8" t="s">
        <v>151</v>
      </c>
      <c r="B145" s="29">
        <v>6406.79</v>
      </c>
      <c r="C145" s="2">
        <v>1443.93</v>
      </c>
      <c r="D145" s="8">
        <v>7850.7300000000005</v>
      </c>
      <c r="E145" s="29">
        <v>6406.79</v>
      </c>
      <c r="F145" s="2">
        <v>1443.93</v>
      </c>
      <c r="G145" s="8">
        <v>7850.7300000000005</v>
      </c>
      <c r="H145" s="29">
        <f t="shared" si="47"/>
        <v>0</v>
      </c>
      <c r="I145" s="29">
        <f t="shared" si="47"/>
        <v>0</v>
      </c>
      <c r="J145" s="29">
        <f t="shared" si="43"/>
        <v>0</v>
      </c>
      <c r="K145" s="29">
        <f>[1]Оплата!AY143</f>
        <v>-8551.9921999999988</v>
      </c>
      <c r="L145" s="29">
        <f>[1]Оплата!W143</f>
        <v>10000</v>
      </c>
      <c r="M145" s="29">
        <f t="shared" si="48"/>
        <v>0</v>
      </c>
      <c r="N145" s="2">
        <f t="shared" si="48"/>
        <v>0</v>
      </c>
      <c r="O145" s="8">
        <f t="shared" si="45"/>
        <v>0</v>
      </c>
      <c r="P145" s="8"/>
      <c r="Q145" s="2">
        <f t="shared" si="46"/>
        <v>1448.0078000000012</v>
      </c>
      <c r="R145" s="2" t="str">
        <f t="shared" si="44"/>
        <v xml:space="preserve">№123а </v>
      </c>
    </row>
    <row r="146" spans="1:18">
      <c r="A146" s="25" t="s">
        <v>287</v>
      </c>
      <c r="B146" s="26">
        <v>0.66</v>
      </c>
      <c r="C146" s="27">
        <v>1.21</v>
      </c>
      <c r="D146" s="25">
        <v>1.87</v>
      </c>
      <c r="E146" s="26">
        <v>0.66</v>
      </c>
      <c r="F146" s="27">
        <v>1.22</v>
      </c>
      <c r="G146" s="25">
        <v>1.8800000000000001</v>
      </c>
      <c r="H146" s="26">
        <f t="shared" si="47"/>
        <v>0</v>
      </c>
      <c r="I146" s="26">
        <f t="shared" si="47"/>
        <v>1.0000000000000009E-2</v>
      </c>
      <c r="J146" s="26">
        <f t="shared" si="43"/>
        <v>1.0000000000000009E-2</v>
      </c>
      <c r="K146" s="26">
        <f>[1]Оплата!AY144</f>
        <v>98.184899999999999</v>
      </c>
      <c r="L146" s="26">
        <f>[1]Оплата!W144</f>
        <v>100</v>
      </c>
      <c r="M146" s="26">
        <f t="shared" si="48"/>
        <v>0</v>
      </c>
      <c r="N146" s="27">
        <f t="shared" si="48"/>
        <v>2.4100000000000024E-2</v>
      </c>
      <c r="O146" s="25">
        <f t="shared" si="45"/>
        <v>2.4100000000000024E-2</v>
      </c>
      <c r="P146" s="25"/>
      <c r="Q146" s="27">
        <f t="shared" si="46"/>
        <v>198.16079999999999</v>
      </c>
      <c r="R146" s="27" t="str">
        <f t="shared" si="44"/>
        <v>№124 сбыт</v>
      </c>
    </row>
    <row r="147" spans="1:18">
      <c r="A147" s="8" t="s">
        <v>152</v>
      </c>
      <c r="B147" s="29">
        <v>3317.09</v>
      </c>
      <c r="C147" s="2">
        <v>1479.6000000000001</v>
      </c>
      <c r="D147" s="8">
        <v>4796.78</v>
      </c>
      <c r="E147" s="29">
        <v>3317.09</v>
      </c>
      <c r="F147" s="2">
        <v>1479.6000000000001</v>
      </c>
      <c r="G147" s="8">
        <v>4796.78</v>
      </c>
      <c r="H147" s="29">
        <f t="shared" si="47"/>
        <v>0</v>
      </c>
      <c r="I147" s="29">
        <f t="shared" si="47"/>
        <v>0</v>
      </c>
      <c r="J147" s="29">
        <f t="shared" si="43"/>
        <v>0</v>
      </c>
      <c r="K147" s="29">
        <f>[1]Оплата!AY145</f>
        <v>2664.2357999999986</v>
      </c>
      <c r="L147" s="29">
        <f>[1]Оплата!W145</f>
        <v>0</v>
      </c>
      <c r="M147" s="29">
        <f t="shared" si="48"/>
        <v>0</v>
      </c>
      <c r="N147" s="2">
        <f t="shared" si="48"/>
        <v>0</v>
      </c>
      <c r="O147" s="8">
        <f t="shared" si="45"/>
        <v>0</v>
      </c>
      <c r="P147" s="8"/>
      <c r="Q147" s="2">
        <f t="shared" si="46"/>
        <v>2664.2357999999986</v>
      </c>
      <c r="R147" s="2" t="str">
        <f t="shared" si="44"/>
        <v xml:space="preserve">№125 </v>
      </c>
    </row>
    <row r="148" spans="1:18">
      <c r="A148" s="25" t="s">
        <v>153</v>
      </c>
      <c r="B148" s="26">
        <v>2758.44</v>
      </c>
      <c r="C148" s="27">
        <v>807.96</v>
      </c>
      <c r="D148" s="25">
        <v>3566.41</v>
      </c>
      <c r="E148" s="26">
        <v>2758.4500000000003</v>
      </c>
      <c r="F148" s="27">
        <v>807.97</v>
      </c>
      <c r="G148" s="25">
        <v>3566.42</v>
      </c>
      <c r="H148" s="26">
        <f t="shared" si="47"/>
        <v>1.0000000000218279E-2</v>
      </c>
      <c r="I148" s="26">
        <f t="shared" si="47"/>
        <v>9.9999999999909051E-3</v>
      </c>
      <c r="J148" s="26">
        <f t="shared" si="43"/>
        <v>2.0000000000209184E-2</v>
      </c>
      <c r="K148" s="26">
        <f>[1]Оплата!AY146</f>
        <v>18192.600699999999</v>
      </c>
      <c r="L148" s="26">
        <f>[1]Оплата!W146</f>
        <v>0</v>
      </c>
      <c r="M148" s="26">
        <f t="shared" si="48"/>
        <v>6.3900000001394799E-2</v>
      </c>
      <c r="N148" s="27">
        <f t="shared" si="48"/>
        <v>2.4099999999978083E-2</v>
      </c>
      <c r="O148" s="25">
        <f t="shared" si="45"/>
        <v>8.8000000001372883E-2</v>
      </c>
      <c r="P148" s="25"/>
      <c r="Q148" s="27">
        <f t="shared" si="46"/>
        <v>18192.512699999999</v>
      </c>
      <c r="R148" s="27" t="str">
        <f t="shared" si="44"/>
        <v xml:space="preserve">№126\1 </v>
      </c>
    </row>
    <row r="149" spans="1:18">
      <c r="A149" s="8" t="s">
        <v>154</v>
      </c>
      <c r="B149" s="29">
        <v>4742.87</v>
      </c>
      <c r="C149" s="2">
        <v>2484.1</v>
      </c>
      <c r="D149" s="8">
        <v>7227.1100000000006</v>
      </c>
      <c r="E149" s="29">
        <v>4742.87</v>
      </c>
      <c r="F149" s="2">
        <v>2484.1</v>
      </c>
      <c r="G149" s="8">
        <v>7227.1100000000006</v>
      </c>
      <c r="H149" s="29">
        <f t="shared" si="47"/>
        <v>0</v>
      </c>
      <c r="I149" s="29">
        <f t="shared" si="47"/>
        <v>0</v>
      </c>
      <c r="J149" s="29">
        <f t="shared" si="43"/>
        <v>0</v>
      </c>
      <c r="K149" s="29">
        <f>[1]Оплата!AY147</f>
        <v>-19983.9349</v>
      </c>
      <c r="L149" s="29">
        <f>[1]Оплата!W147</f>
        <v>0</v>
      </c>
      <c r="M149" s="29">
        <f t="shared" si="48"/>
        <v>0</v>
      </c>
      <c r="N149" s="2">
        <f t="shared" si="48"/>
        <v>0</v>
      </c>
      <c r="O149" s="8">
        <f t="shared" si="45"/>
        <v>0</v>
      </c>
      <c r="P149" s="8"/>
      <c r="Q149" s="2">
        <f t="shared" si="46"/>
        <v>-19983.9349</v>
      </c>
      <c r="R149" s="2" t="str">
        <f t="shared" si="44"/>
        <v xml:space="preserve">№126\2 </v>
      </c>
    </row>
    <row r="150" spans="1:18">
      <c r="A150" s="25" t="s">
        <v>155</v>
      </c>
      <c r="B150" s="26">
        <v>88.37</v>
      </c>
      <c r="C150" s="27">
        <v>506.48</v>
      </c>
      <c r="D150" s="25">
        <v>594.87</v>
      </c>
      <c r="E150" s="26">
        <v>88.41</v>
      </c>
      <c r="F150" s="27">
        <v>506.49</v>
      </c>
      <c r="G150" s="25">
        <v>594.91999999999996</v>
      </c>
      <c r="H150" s="26">
        <f t="shared" si="47"/>
        <v>3.9999999999992042E-2</v>
      </c>
      <c r="I150" s="26">
        <f t="shared" si="47"/>
        <v>9.9999999999909051E-3</v>
      </c>
      <c r="J150" s="26">
        <f t="shared" si="43"/>
        <v>4.9999999999982947E-2</v>
      </c>
      <c r="K150" s="26">
        <f>[1]Оплата!AY148</f>
        <v>946.32489999999984</v>
      </c>
      <c r="L150" s="26">
        <f>[1]Оплата!W148</f>
        <v>0</v>
      </c>
      <c r="M150" s="26">
        <f t="shared" si="48"/>
        <v>0.25559999999994915</v>
      </c>
      <c r="N150" s="27">
        <f t="shared" si="48"/>
        <v>2.4099999999978083E-2</v>
      </c>
      <c r="O150" s="25">
        <f t="shared" si="45"/>
        <v>0.27969999999992723</v>
      </c>
      <c r="P150" s="25"/>
      <c r="Q150" s="27">
        <f t="shared" si="46"/>
        <v>946.04519999999991</v>
      </c>
      <c r="R150" s="27" t="str">
        <f t="shared" si="44"/>
        <v xml:space="preserve">№127 </v>
      </c>
    </row>
    <row r="151" spans="1:18">
      <c r="A151" s="8" t="s">
        <v>288</v>
      </c>
      <c r="B151" s="29">
        <v>1395.82</v>
      </c>
      <c r="C151" s="2">
        <v>396.7</v>
      </c>
      <c r="D151" s="8">
        <v>1792.52</v>
      </c>
      <c r="E151" s="29">
        <v>1395.82</v>
      </c>
      <c r="F151" s="2">
        <v>396.7</v>
      </c>
      <c r="G151" s="8">
        <v>1792.52</v>
      </c>
      <c r="H151" s="29">
        <f t="shared" si="47"/>
        <v>0</v>
      </c>
      <c r="I151" s="29">
        <f t="shared" si="47"/>
        <v>0</v>
      </c>
      <c r="J151" s="29">
        <f t="shared" si="43"/>
        <v>0</v>
      </c>
      <c r="K151" s="29">
        <f>[1]Оплата!AY149</f>
        <v>711.49490875777678</v>
      </c>
      <c r="L151" s="29">
        <f>[1]Оплата!W149</f>
        <v>0</v>
      </c>
      <c r="M151" s="29">
        <f t="shared" si="48"/>
        <v>0</v>
      </c>
      <c r="N151" s="2">
        <f t="shared" si="48"/>
        <v>0</v>
      </c>
      <c r="O151" s="8">
        <f t="shared" si="45"/>
        <v>0</v>
      </c>
      <c r="P151" s="8"/>
      <c r="Q151" s="2">
        <f t="shared" si="46"/>
        <v>711.49490875777678</v>
      </c>
      <c r="R151" s="2" t="str">
        <f t="shared" si="44"/>
        <v>№128 сбыт</v>
      </c>
    </row>
    <row r="152" spans="1:18">
      <c r="A152" s="25" t="s">
        <v>156</v>
      </c>
      <c r="B152" s="26">
        <v>22065.675999999999</v>
      </c>
      <c r="C152" s="27">
        <v>8357.0859999999993</v>
      </c>
      <c r="D152" s="25">
        <v>30422.762000000002</v>
      </c>
      <c r="E152" s="26">
        <v>22702.732</v>
      </c>
      <c r="F152" s="27">
        <v>8681.3649999999998</v>
      </c>
      <c r="G152" s="25">
        <v>31384.097000000002</v>
      </c>
      <c r="H152" s="26">
        <f t="shared" si="47"/>
        <v>637.05600000000049</v>
      </c>
      <c r="I152" s="26">
        <f t="shared" si="47"/>
        <v>324.27900000000045</v>
      </c>
      <c r="J152" s="26">
        <f t="shared" si="43"/>
        <v>961.33500000000095</v>
      </c>
      <c r="K152" s="26">
        <f>[1]Оплата!AY150</f>
        <v>-2986.4255799999992</v>
      </c>
      <c r="L152" s="26">
        <f>[1]Оплата!W150</f>
        <v>0</v>
      </c>
      <c r="M152" s="26">
        <f t="shared" si="48"/>
        <v>4070.7878400000031</v>
      </c>
      <c r="N152" s="27">
        <f t="shared" si="48"/>
        <v>781.51239000000112</v>
      </c>
      <c r="O152" s="25">
        <f t="shared" si="45"/>
        <v>4852.3002300000044</v>
      </c>
      <c r="P152" s="25"/>
      <c r="Q152" s="27">
        <f t="shared" si="46"/>
        <v>-7838.7258100000035</v>
      </c>
      <c r="R152" s="27" t="str">
        <f t="shared" si="44"/>
        <v>№129</v>
      </c>
    </row>
    <row r="153" spans="1:18">
      <c r="A153" s="8" t="s">
        <v>157</v>
      </c>
      <c r="B153" s="29">
        <v>6418.29</v>
      </c>
      <c r="C153" s="2">
        <v>2014.27</v>
      </c>
      <c r="D153" s="8">
        <v>8432.57</v>
      </c>
      <c r="E153" s="29">
        <v>6421.4800000000005</v>
      </c>
      <c r="F153" s="2">
        <v>2015.8300000000002</v>
      </c>
      <c r="G153" s="8">
        <v>8437.32</v>
      </c>
      <c r="H153" s="29">
        <f>E153-B153</f>
        <v>3.1900000000005093</v>
      </c>
      <c r="I153" s="29">
        <f t="shared" si="47"/>
        <v>1.5600000000001728</v>
      </c>
      <c r="J153" s="29">
        <f t="shared" si="43"/>
        <v>4.7500000000006821</v>
      </c>
      <c r="K153" s="29">
        <f>[1]Оплата!AY151</f>
        <v>483.16570000000036</v>
      </c>
      <c r="L153" s="29">
        <f>[1]Оплата!W151</f>
        <v>0</v>
      </c>
      <c r="M153" s="29">
        <f t="shared" si="48"/>
        <v>20.384100000003254</v>
      </c>
      <c r="N153" s="2">
        <f t="shared" si="48"/>
        <v>3.7596000000004168</v>
      </c>
      <c r="O153" s="8">
        <f t="shared" si="45"/>
        <v>24.143700000003673</v>
      </c>
      <c r="P153" s="8"/>
      <c r="Q153" s="2">
        <f>K153-O153+L153+P153</f>
        <v>459.02199999999669</v>
      </c>
      <c r="R153" s="2" t="str">
        <f t="shared" si="44"/>
        <v xml:space="preserve">№130 </v>
      </c>
    </row>
    <row r="154" spans="1:18">
      <c r="A154" s="25" t="s">
        <v>158</v>
      </c>
      <c r="B154" s="26">
        <v>48454.32</v>
      </c>
      <c r="C154" s="27">
        <v>22161.670000000002</v>
      </c>
      <c r="D154" s="25">
        <v>70616</v>
      </c>
      <c r="E154" s="26">
        <v>49598.67</v>
      </c>
      <c r="F154" s="27">
        <v>22683.850000000002</v>
      </c>
      <c r="G154" s="25">
        <v>72282.540000000008</v>
      </c>
      <c r="H154" s="26">
        <f t="shared" si="47"/>
        <v>1144.3499999999985</v>
      </c>
      <c r="I154" s="26">
        <f t="shared" si="47"/>
        <v>522.18000000000029</v>
      </c>
      <c r="J154" s="26">
        <f t="shared" si="43"/>
        <v>1666.5299999999988</v>
      </c>
      <c r="K154" s="26">
        <f>[1]Оплата!AY152</f>
        <v>-7328.3230000000003</v>
      </c>
      <c r="L154" s="26">
        <f>[1]Оплата!W152</f>
        <v>7400</v>
      </c>
      <c r="M154" s="26">
        <f t="shared" si="48"/>
        <v>7312.3964999999907</v>
      </c>
      <c r="N154" s="27">
        <f t="shared" si="48"/>
        <v>1258.4538000000007</v>
      </c>
      <c r="O154" s="25">
        <f t="shared" si="45"/>
        <v>8570.850299999991</v>
      </c>
      <c r="P154" s="25"/>
      <c r="Q154" s="27">
        <f t="shared" si="46"/>
        <v>-8499.1732999999913</v>
      </c>
      <c r="R154" s="27" t="str">
        <f t="shared" si="44"/>
        <v xml:space="preserve">№131 </v>
      </c>
    </row>
    <row r="155" spans="1:18">
      <c r="A155" s="8" t="s">
        <v>159</v>
      </c>
      <c r="B155" s="29">
        <v>3134.27</v>
      </c>
      <c r="C155" s="2">
        <v>1006.64</v>
      </c>
      <c r="D155" s="8">
        <v>4140.92</v>
      </c>
      <c r="E155" s="29">
        <v>3134.27</v>
      </c>
      <c r="F155" s="2">
        <v>1006.64</v>
      </c>
      <c r="G155" s="8">
        <v>4140.92</v>
      </c>
      <c r="H155" s="29">
        <f t="shared" si="47"/>
        <v>0</v>
      </c>
      <c r="I155" s="29">
        <f t="shared" si="47"/>
        <v>0</v>
      </c>
      <c r="J155" s="29">
        <f t="shared" si="43"/>
        <v>0</v>
      </c>
      <c r="K155" s="29">
        <f>[1]Оплата!AY153</f>
        <v>51.219499999999243</v>
      </c>
      <c r="L155" s="29">
        <f>[1]Оплата!W153</f>
        <v>0</v>
      </c>
      <c r="M155" s="29">
        <f t="shared" si="48"/>
        <v>0</v>
      </c>
      <c r="N155" s="2">
        <f t="shared" si="48"/>
        <v>0</v>
      </c>
      <c r="O155" s="8">
        <f t="shared" si="45"/>
        <v>0</v>
      </c>
      <c r="P155" s="8"/>
      <c r="Q155" s="2">
        <f t="shared" si="46"/>
        <v>51.219499999999243</v>
      </c>
      <c r="R155" s="2" t="str">
        <f t="shared" si="44"/>
        <v xml:space="preserve">№132 </v>
      </c>
    </row>
    <row r="156" spans="1:18">
      <c r="A156" s="25" t="s">
        <v>160</v>
      </c>
      <c r="B156" s="26">
        <v>2210.66</v>
      </c>
      <c r="C156" s="27">
        <v>3278.42</v>
      </c>
      <c r="D156" s="25">
        <v>5489.09</v>
      </c>
      <c r="E156" s="26">
        <v>2210.67</v>
      </c>
      <c r="F156" s="27">
        <v>3278.44</v>
      </c>
      <c r="G156" s="25">
        <v>5489.12</v>
      </c>
      <c r="H156" s="26">
        <f t="shared" si="47"/>
        <v>1.0000000000218279E-2</v>
      </c>
      <c r="I156" s="26">
        <f t="shared" si="47"/>
        <v>1.999999999998181E-2</v>
      </c>
      <c r="J156" s="26">
        <f t="shared" si="43"/>
        <v>3.0000000000200089E-2</v>
      </c>
      <c r="K156" s="26">
        <f>[1]Оплата!AY154</f>
        <v>530.0944000000012</v>
      </c>
      <c r="L156" s="26">
        <f>[1]Оплата!W154</f>
        <v>0</v>
      </c>
      <c r="M156" s="26">
        <f t="shared" si="48"/>
        <v>6.3900000001394799E-2</v>
      </c>
      <c r="N156" s="27">
        <f t="shared" si="48"/>
        <v>4.8199999999956167E-2</v>
      </c>
      <c r="O156" s="25">
        <f t="shared" si="45"/>
        <v>0.11210000000135097</v>
      </c>
      <c r="P156" s="25"/>
      <c r="Q156" s="27">
        <f t="shared" si="46"/>
        <v>529.9822999999999</v>
      </c>
      <c r="R156" s="27" t="str">
        <f t="shared" si="44"/>
        <v xml:space="preserve">№133 </v>
      </c>
    </row>
    <row r="157" spans="1:18">
      <c r="A157" s="8" t="s">
        <v>161</v>
      </c>
      <c r="B157" s="29">
        <v>2676.44</v>
      </c>
      <c r="C157" s="2">
        <v>1077.23</v>
      </c>
      <c r="D157" s="8">
        <v>3753.7000000000003</v>
      </c>
      <c r="E157" s="29">
        <v>2678.37</v>
      </c>
      <c r="F157" s="2">
        <v>1077.26</v>
      </c>
      <c r="G157" s="8">
        <v>3755.66</v>
      </c>
      <c r="H157" s="29">
        <f t="shared" si="47"/>
        <v>1.9299999999998363</v>
      </c>
      <c r="I157" s="29">
        <f t="shared" si="47"/>
        <v>2.9999999999972715E-2</v>
      </c>
      <c r="J157" s="29">
        <f t="shared" si="43"/>
        <v>1.959999999999809</v>
      </c>
      <c r="K157" s="29">
        <f>[1]Оплата!AY155</f>
        <v>354.07860000000062</v>
      </c>
      <c r="L157" s="29">
        <f>[1]Оплата!W155</f>
        <v>0</v>
      </c>
      <c r="M157" s="29">
        <f t="shared" si="48"/>
        <v>12.332699999998953</v>
      </c>
      <c r="N157" s="2">
        <f t="shared" si="48"/>
        <v>7.229999999993425E-2</v>
      </c>
      <c r="O157" s="8">
        <f t="shared" si="45"/>
        <v>12.404999999998887</v>
      </c>
      <c r="P157" s="8"/>
      <c r="Q157" s="2">
        <f t="shared" si="46"/>
        <v>341.67360000000173</v>
      </c>
      <c r="R157" s="2" t="str">
        <f t="shared" si="44"/>
        <v xml:space="preserve">№134 </v>
      </c>
    </row>
    <row r="158" spans="1:18">
      <c r="A158" s="25" t="s">
        <v>162</v>
      </c>
      <c r="B158" s="26">
        <v>1934.9</v>
      </c>
      <c r="C158" s="27">
        <v>1015.2</v>
      </c>
      <c r="D158" s="25">
        <v>2950.13</v>
      </c>
      <c r="E158" s="26">
        <v>1934.91</v>
      </c>
      <c r="F158" s="27">
        <v>1015.21</v>
      </c>
      <c r="G158" s="25">
        <v>2950.15</v>
      </c>
      <c r="H158" s="26">
        <f t="shared" si="47"/>
        <v>9.9999999999909051E-3</v>
      </c>
      <c r="I158" s="26">
        <f t="shared" si="47"/>
        <v>9.9999999999909051E-3</v>
      </c>
      <c r="J158" s="26">
        <f t="shared" si="43"/>
        <v>1.999999999998181E-2</v>
      </c>
      <c r="K158" s="26">
        <f>[1]Оплата!AY156</f>
        <v>-1289.6047000000001</v>
      </c>
      <c r="L158" s="26">
        <f>[1]Оплата!W156</f>
        <v>0</v>
      </c>
      <c r="M158" s="26">
        <f t="shared" si="48"/>
        <v>6.3899999999941878E-2</v>
      </c>
      <c r="N158" s="27">
        <f t="shared" si="48"/>
        <v>2.4099999999978083E-2</v>
      </c>
      <c r="O158" s="25">
        <f t="shared" si="45"/>
        <v>8.7999999999919962E-2</v>
      </c>
      <c r="P158" s="25"/>
      <c r="Q158" s="27">
        <f t="shared" si="46"/>
        <v>-1289.6927000000001</v>
      </c>
      <c r="R158" s="27" t="str">
        <f t="shared" si="44"/>
        <v xml:space="preserve">№135 </v>
      </c>
    </row>
    <row r="159" spans="1:18">
      <c r="A159" s="8" t="s">
        <v>163</v>
      </c>
      <c r="B159" s="29">
        <v>1731.13</v>
      </c>
      <c r="C159" s="2">
        <v>1334.5</v>
      </c>
      <c r="D159" s="8">
        <v>3065.64</v>
      </c>
      <c r="E159" s="29">
        <v>1731.23</v>
      </c>
      <c r="F159" s="2">
        <v>1334.54</v>
      </c>
      <c r="G159" s="8">
        <v>3065.78</v>
      </c>
      <c r="H159" s="29">
        <f t="shared" si="47"/>
        <v>9.9999999999909051E-2</v>
      </c>
      <c r="I159" s="29">
        <f t="shared" si="47"/>
        <v>3.999999999996362E-2</v>
      </c>
      <c r="J159" s="29">
        <f t="shared" si="43"/>
        <v>0.13999999999987267</v>
      </c>
      <c r="K159" s="29">
        <f>[1]Оплата!AY157</f>
        <v>-4691.4710000000005</v>
      </c>
      <c r="L159" s="29">
        <f>[1]Оплата!W157</f>
        <v>0</v>
      </c>
      <c r="M159" s="29">
        <f t="shared" si="48"/>
        <v>0.63899999999941881</v>
      </c>
      <c r="N159" s="2">
        <f t="shared" si="48"/>
        <v>9.6399999999912334E-2</v>
      </c>
      <c r="O159" s="8">
        <f t="shared" si="45"/>
        <v>0.73539999999933114</v>
      </c>
      <c r="P159" s="8"/>
      <c r="Q159" s="2">
        <f t="shared" si="46"/>
        <v>-4692.2064</v>
      </c>
      <c r="R159" s="2" t="str">
        <f t="shared" si="44"/>
        <v xml:space="preserve">№136 </v>
      </c>
    </row>
    <row r="160" spans="1:18">
      <c r="A160" s="25" t="s">
        <v>164</v>
      </c>
      <c r="B160" s="26">
        <v>1645.95</v>
      </c>
      <c r="C160" s="27">
        <v>876.48</v>
      </c>
      <c r="D160" s="25">
        <v>2522.44</v>
      </c>
      <c r="E160" s="26">
        <v>1645.95</v>
      </c>
      <c r="F160" s="27">
        <v>876.48</v>
      </c>
      <c r="G160" s="25">
        <v>2522.44</v>
      </c>
      <c r="H160" s="26">
        <f t="shared" si="47"/>
        <v>0</v>
      </c>
      <c r="I160" s="26">
        <f t="shared" si="47"/>
        <v>0</v>
      </c>
      <c r="J160" s="26">
        <f t="shared" si="43"/>
        <v>0</v>
      </c>
      <c r="K160" s="26">
        <f>[1]Оплата!AY158</f>
        <v>-2872.0378000000001</v>
      </c>
      <c r="L160" s="26">
        <f>[1]Оплата!W158</f>
        <v>0</v>
      </c>
      <c r="M160" s="26">
        <f t="shared" si="48"/>
        <v>0</v>
      </c>
      <c r="N160" s="27">
        <f t="shared" si="48"/>
        <v>0</v>
      </c>
      <c r="O160" s="25">
        <f t="shared" si="45"/>
        <v>0</v>
      </c>
      <c r="P160" s="25"/>
      <c r="Q160" s="27">
        <f t="shared" si="46"/>
        <v>-2872.0378000000001</v>
      </c>
      <c r="R160" s="27" t="str">
        <f t="shared" si="44"/>
        <v>№137</v>
      </c>
    </row>
    <row r="161" spans="1:18">
      <c r="A161" s="8" t="s">
        <v>165</v>
      </c>
      <c r="B161" s="29">
        <v>7933.6500000000005</v>
      </c>
      <c r="C161" s="2">
        <v>1606.76</v>
      </c>
      <c r="D161" s="8">
        <v>9540.42</v>
      </c>
      <c r="E161" s="29">
        <v>7933.6500000000005</v>
      </c>
      <c r="F161" s="2">
        <v>1606.76</v>
      </c>
      <c r="G161" s="8">
        <v>9540.42</v>
      </c>
      <c r="H161" s="29">
        <f t="shared" si="47"/>
        <v>0</v>
      </c>
      <c r="I161" s="29">
        <f t="shared" si="47"/>
        <v>0</v>
      </c>
      <c r="J161" s="29">
        <f t="shared" si="43"/>
        <v>0</v>
      </c>
      <c r="K161" s="29">
        <f>[1]Оплата!AY159</f>
        <v>2419.5223999999971</v>
      </c>
      <c r="L161" s="29">
        <f>[1]Оплата!W159</f>
        <v>0</v>
      </c>
      <c r="M161" s="29">
        <f t="shared" si="48"/>
        <v>0</v>
      </c>
      <c r="N161" s="2">
        <f t="shared" si="48"/>
        <v>0</v>
      </c>
      <c r="O161" s="8">
        <f t="shared" si="45"/>
        <v>0</v>
      </c>
      <c r="P161" s="8"/>
      <c r="Q161" s="2">
        <f t="shared" si="46"/>
        <v>2419.5223999999971</v>
      </c>
      <c r="R161" s="2" t="str">
        <f t="shared" si="44"/>
        <v>№138</v>
      </c>
    </row>
    <row r="162" spans="1:18">
      <c r="A162" s="25" t="s">
        <v>166</v>
      </c>
      <c r="B162" s="26">
        <v>3968.61</v>
      </c>
      <c r="C162" s="27">
        <v>2942.79</v>
      </c>
      <c r="D162" s="25">
        <v>6911.4000000000005</v>
      </c>
      <c r="E162" s="26">
        <v>3968.61</v>
      </c>
      <c r="F162" s="27">
        <v>2942.79</v>
      </c>
      <c r="G162" s="25">
        <v>6911.4000000000005</v>
      </c>
      <c r="H162" s="26">
        <f t="shared" si="47"/>
        <v>0</v>
      </c>
      <c r="I162" s="26">
        <f t="shared" si="47"/>
        <v>0</v>
      </c>
      <c r="J162" s="26">
        <f t="shared" si="43"/>
        <v>0</v>
      </c>
      <c r="K162" s="26">
        <f>[1]Оплата!AY160</f>
        <v>-7212.6900000000023</v>
      </c>
      <c r="L162" s="26">
        <f>[1]Оплата!W160</f>
        <v>0</v>
      </c>
      <c r="M162" s="26">
        <f t="shared" si="48"/>
        <v>0</v>
      </c>
      <c r="N162" s="27">
        <f t="shared" si="48"/>
        <v>0</v>
      </c>
      <c r="O162" s="25">
        <f t="shared" si="45"/>
        <v>0</v>
      </c>
      <c r="P162" s="25"/>
      <c r="Q162" s="27">
        <f t="shared" si="46"/>
        <v>-7212.6900000000023</v>
      </c>
      <c r="R162" s="27" t="str">
        <f t="shared" si="44"/>
        <v xml:space="preserve">№139 </v>
      </c>
    </row>
    <row r="163" spans="1:18">
      <c r="A163" s="8" t="s">
        <v>167</v>
      </c>
      <c r="B163" s="29">
        <v>11283.210000000001</v>
      </c>
      <c r="C163" s="2">
        <v>5991.2300000000005</v>
      </c>
      <c r="D163" s="8">
        <v>17274.46</v>
      </c>
      <c r="E163" s="29">
        <v>11608.83</v>
      </c>
      <c r="F163" s="2">
        <v>6162.64</v>
      </c>
      <c r="G163" s="8">
        <v>17771.48</v>
      </c>
      <c r="H163" s="29">
        <f t="shared" si="47"/>
        <v>325.61999999999898</v>
      </c>
      <c r="I163" s="29">
        <f t="shared" si="47"/>
        <v>171.40999999999985</v>
      </c>
      <c r="J163" s="29">
        <f t="shared" si="43"/>
        <v>497.02999999999884</v>
      </c>
      <c r="K163" s="29">
        <f>[1]Оплата!AY161</f>
        <v>-2937.4991000000036</v>
      </c>
      <c r="L163" s="29">
        <f>[1]Оплата!W161</f>
        <v>5000</v>
      </c>
      <c r="M163" s="29">
        <f t="shared" si="48"/>
        <v>2080.7117999999932</v>
      </c>
      <c r="N163" s="2">
        <f t="shared" si="48"/>
        <v>413.09809999999965</v>
      </c>
      <c r="O163" s="8">
        <f t="shared" si="45"/>
        <v>2493.8098999999929</v>
      </c>
      <c r="P163" s="8"/>
      <c r="Q163" s="2">
        <f t="shared" si="46"/>
        <v>-431.30899999999656</v>
      </c>
      <c r="R163" s="2" t="str">
        <f t="shared" si="44"/>
        <v xml:space="preserve">№140 </v>
      </c>
    </row>
    <row r="164" spans="1:18">
      <c r="A164" s="25" t="s">
        <v>168</v>
      </c>
      <c r="B164" s="26">
        <v>5751.28</v>
      </c>
      <c r="C164" s="27">
        <v>2680.17</v>
      </c>
      <c r="D164" s="25">
        <v>8431.4600000000009</v>
      </c>
      <c r="E164" s="26">
        <v>5907.25</v>
      </c>
      <c r="F164" s="27">
        <v>2784.84</v>
      </c>
      <c r="G164" s="25">
        <v>8692.1</v>
      </c>
      <c r="H164" s="26">
        <f t="shared" si="47"/>
        <v>155.97000000000025</v>
      </c>
      <c r="I164" s="26">
        <f t="shared" si="47"/>
        <v>104.67000000000007</v>
      </c>
      <c r="J164" s="26">
        <f t="shared" si="43"/>
        <v>260.64000000000033</v>
      </c>
      <c r="K164" s="26">
        <f>[1]Оплата!AY162</f>
        <v>-12053.902399999995</v>
      </c>
      <c r="L164" s="26">
        <f>[1]Оплата!W162</f>
        <v>0</v>
      </c>
      <c r="M164" s="26">
        <f t="shared" si="48"/>
        <v>996.64830000000154</v>
      </c>
      <c r="N164" s="27">
        <f t="shared" si="48"/>
        <v>252.25470000000018</v>
      </c>
      <c r="O164" s="25">
        <f t="shared" si="45"/>
        <v>1248.9030000000016</v>
      </c>
      <c r="P164" s="25"/>
      <c r="Q164" s="27">
        <f t="shared" si="46"/>
        <v>-13302.805399999997</v>
      </c>
      <c r="R164" s="27" t="str">
        <f t="shared" si="44"/>
        <v xml:space="preserve">№141\1 </v>
      </c>
    </row>
    <row r="165" spans="1:18">
      <c r="A165" s="8" t="s">
        <v>169</v>
      </c>
      <c r="B165" s="29">
        <v>2543.44</v>
      </c>
      <c r="C165" s="2">
        <v>640.66999999999996</v>
      </c>
      <c r="D165" s="8">
        <v>3184.11</v>
      </c>
      <c r="E165" s="29">
        <v>2544.5300000000002</v>
      </c>
      <c r="F165" s="2">
        <v>640.75</v>
      </c>
      <c r="G165" s="8">
        <v>3185.3</v>
      </c>
      <c r="H165" s="29">
        <f t="shared" si="47"/>
        <v>1.0900000000001455</v>
      </c>
      <c r="I165" s="29">
        <f t="shared" si="47"/>
        <v>8.0000000000040927E-2</v>
      </c>
      <c r="J165" s="29">
        <f t="shared" si="43"/>
        <v>1.1700000000001864</v>
      </c>
      <c r="K165" s="29">
        <f>[1]Оплата!AY163</f>
        <v>513.1638999999991</v>
      </c>
      <c r="L165" s="29">
        <f>[1]Оплата!W163</f>
        <v>0</v>
      </c>
      <c r="M165" s="29">
        <f t="shared" si="48"/>
        <v>6.9651000000009295</v>
      </c>
      <c r="N165" s="2">
        <f t="shared" si="48"/>
        <v>0.19280000000009864</v>
      </c>
      <c r="O165" s="8">
        <f t="shared" si="45"/>
        <v>7.1579000000010282</v>
      </c>
      <c r="P165" s="8"/>
      <c r="Q165" s="2">
        <f t="shared" si="46"/>
        <v>506.0059999999981</v>
      </c>
      <c r="R165" s="2" t="str">
        <f t="shared" si="44"/>
        <v xml:space="preserve">№141\2 </v>
      </c>
    </row>
    <row r="166" spans="1:18">
      <c r="A166" s="25" t="s">
        <v>170</v>
      </c>
      <c r="B166" s="26">
        <v>169.43</v>
      </c>
      <c r="C166" s="27">
        <v>672.82</v>
      </c>
      <c r="D166" s="25">
        <v>842.25</v>
      </c>
      <c r="E166" s="26">
        <v>169.43</v>
      </c>
      <c r="F166" s="27">
        <v>672.82</v>
      </c>
      <c r="G166" s="25">
        <v>842.27</v>
      </c>
      <c r="H166" s="26">
        <f t="shared" si="47"/>
        <v>0</v>
      </c>
      <c r="I166" s="26">
        <f t="shared" si="47"/>
        <v>0</v>
      </c>
      <c r="J166" s="26">
        <f t="shared" si="43"/>
        <v>0</v>
      </c>
      <c r="K166" s="26">
        <f>[1]Оплата!AY164</f>
        <v>1870.5341999999998</v>
      </c>
      <c r="L166" s="26">
        <f>[1]Оплата!W164</f>
        <v>0</v>
      </c>
      <c r="M166" s="26">
        <f t="shared" si="48"/>
        <v>0</v>
      </c>
      <c r="N166" s="27">
        <f t="shared" si="48"/>
        <v>0</v>
      </c>
      <c r="O166" s="25">
        <f t="shared" si="45"/>
        <v>0</v>
      </c>
      <c r="P166" s="25"/>
      <c r="Q166" s="27">
        <f t="shared" si="46"/>
        <v>1870.5341999999998</v>
      </c>
      <c r="R166" s="27" t="str">
        <f t="shared" si="44"/>
        <v xml:space="preserve">№142 </v>
      </c>
    </row>
    <row r="167" spans="1:18">
      <c r="A167" s="8" t="s">
        <v>171</v>
      </c>
      <c r="B167" s="29">
        <v>11.38</v>
      </c>
      <c r="C167" s="2">
        <v>5.36</v>
      </c>
      <c r="D167" s="8">
        <v>16.75</v>
      </c>
      <c r="E167" s="29">
        <v>11.38</v>
      </c>
      <c r="F167" s="2">
        <v>5.36</v>
      </c>
      <c r="G167" s="8">
        <v>16.75</v>
      </c>
      <c r="H167" s="29">
        <f t="shared" si="47"/>
        <v>0</v>
      </c>
      <c r="I167" s="29">
        <f t="shared" si="47"/>
        <v>0</v>
      </c>
      <c r="J167" s="29">
        <f t="shared" si="43"/>
        <v>0</v>
      </c>
      <c r="K167" s="29">
        <f>[1]Оплата!AY165</f>
        <v>-56.486400000000017</v>
      </c>
      <c r="L167" s="29">
        <f>[1]Оплата!W165</f>
        <v>0</v>
      </c>
      <c r="M167" s="29">
        <f t="shared" si="48"/>
        <v>0</v>
      </c>
      <c r="N167" s="2">
        <f t="shared" si="48"/>
        <v>0</v>
      </c>
      <c r="O167" s="8">
        <f t="shared" si="45"/>
        <v>0</v>
      </c>
      <c r="P167" s="8"/>
      <c r="Q167" s="2">
        <f t="shared" si="46"/>
        <v>-56.486400000000017</v>
      </c>
      <c r="R167" s="2" t="str">
        <f t="shared" si="44"/>
        <v xml:space="preserve">№143 </v>
      </c>
    </row>
    <row r="168" spans="1:18">
      <c r="A168" s="25" t="s">
        <v>172</v>
      </c>
      <c r="B168" s="26">
        <v>558.19000000000005</v>
      </c>
      <c r="C168" s="27">
        <v>228.34</v>
      </c>
      <c r="D168" s="25">
        <v>786.55000000000007</v>
      </c>
      <c r="E168" s="26">
        <v>558.19000000000005</v>
      </c>
      <c r="F168" s="27">
        <v>228.34</v>
      </c>
      <c r="G168" s="25">
        <v>786.55000000000007</v>
      </c>
      <c r="H168" s="26">
        <f t="shared" si="47"/>
        <v>0</v>
      </c>
      <c r="I168" s="26">
        <f t="shared" si="47"/>
        <v>0</v>
      </c>
      <c r="J168" s="26">
        <f t="shared" si="43"/>
        <v>0</v>
      </c>
      <c r="K168" s="26">
        <f>[1]Оплата!AY166</f>
        <v>-2.6032000000003164</v>
      </c>
      <c r="L168" s="26">
        <f>[1]Оплата!W166</f>
        <v>0</v>
      </c>
      <c r="M168" s="26">
        <f t="shared" si="48"/>
        <v>0</v>
      </c>
      <c r="N168" s="27">
        <f t="shared" si="48"/>
        <v>0</v>
      </c>
      <c r="O168" s="25">
        <f t="shared" si="45"/>
        <v>0</v>
      </c>
      <c r="P168" s="25"/>
      <c r="Q168" s="27">
        <f t="shared" si="46"/>
        <v>-2.6032000000003164</v>
      </c>
      <c r="R168" s="27" t="str">
        <f t="shared" si="44"/>
        <v>№143а</v>
      </c>
    </row>
    <row r="169" spans="1:18">
      <c r="A169" s="8" t="s">
        <v>173</v>
      </c>
      <c r="B169" s="29">
        <v>4973.01</v>
      </c>
      <c r="C169" s="2">
        <v>3736.13</v>
      </c>
      <c r="D169" s="8">
        <v>8709.18</v>
      </c>
      <c r="E169" s="29">
        <v>5123.68</v>
      </c>
      <c r="F169" s="2">
        <v>3804.26</v>
      </c>
      <c r="G169" s="8">
        <v>8927.9699999999993</v>
      </c>
      <c r="H169" s="29">
        <f t="shared" si="47"/>
        <v>150.67000000000007</v>
      </c>
      <c r="I169" s="29">
        <f t="shared" si="47"/>
        <v>68.130000000000109</v>
      </c>
      <c r="J169" s="29">
        <f t="shared" si="43"/>
        <v>218.80000000000018</v>
      </c>
      <c r="K169" s="29">
        <f>[1]Оплата!AY167</f>
        <v>-4444.1060000000025</v>
      </c>
      <c r="L169" s="29">
        <f>[1]Оплата!W167</f>
        <v>0</v>
      </c>
      <c r="M169" s="29">
        <f t="shared" si="48"/>
        <v>962.78130000000044</v>
      </c>
      <c r="N169" s="2">
        <f t="shared" si="48"/>
        <v>164.19330000000028</v>
      </c>
      <c r="O169" s="8">
        <f t="shared" si="45"/>
        <v>1126.9746000000007</v>
      </c>
      <c r="P169" s="8"/>
      <c r="Q169" s="2">
        <f t="shared" si="46"/>
        <v>-5571.080600000003</v>
      </c>
      <c r="R169" s="2" t="str">
        <f t="shared" si="44"/>
        <v xml:space="preserve">№144 </v>
      </c>
    </row>
    <row r="170" spans="1:18">
      <c r="A170" s="25" t="s">
        <v>174</v>
      </c>
      <c r="B170" s="26">
        <v>2109.33</v>
      </c>
      <c r="C170" s="27">
        <v>2652.02</v>
      </c>
      <c r="D170" s="25">
        <v>4761.3599999999997</v>
      </c>
      <c r="E170" s="26">
        <v>2109.33</v>
      </c>
      <c r="F170" s="27">
        <v>2652.02</v>
      </c>
      <c r="G170" s="25">
        <v>4761.3599999999997</v>
      </c>
      <c r="H170" s="26">
        <f t="shared" si="47"/>
        <v>0</v>
      </c>
      <c r="I170" s="26">
        <f t="shared" si="47"/>
        <v>0</v>
      </c>
      <c r="J170" s="26">
        <f t="shared" si="43"/>
        <v>0</v>
      </c>
      <c r="K170" s="26">
        <f>[1]Оплата!AY168</f>
        <v>-4902.3308000000088</v>
      </c>
      <c r="L170" s="26">
        <f>[1]Оплата!W168</f>
        <v>0</v>
      </c>
      <c r="M170" s="26">
        <f t="shared" si="48"/>
        <v>0</v>
      </c>
      <c r="N170" s="27">
        <f t="shared" si="48"/>
        <v>0</v>
      </c>
      <c r="O170" s="25">
        <f t="shared" si="45"/>
        <v>0</v>
      </c>
      <c r="P170" s="25"/>
      <c r="Q170" s="27">
        <f t="shared" si="46"/>
        <v>-4902.3308000000088</v>
      </c>
      <c r="R170" s="27" t="str">
        <f t="shared" si="44"/>
        <v xml:space="preserve">№145\1 </v>
      </c>
    </row>
    <row r="171" spans="1:18">
      <c r="A171" s="8" t="s">
        <v>175</v>
      </c>
      <c r="B171" s="29">
        <v>4716.21</v>
      </c>
      <c r="C171" s="2">
        <v>2460.4299999999998</v>
      </c>
      <c r="D171" s="8">
        <v>7176.75</v>
      </c>
      <c r="E171" s="29">
        <v>4716.21</v>
      </c>
      <c r="F171" s="2">
        <v>2460.4299999999998</v>
      </c>
      <c r="G171" s="8">
        <v>7176.75</v>
      </c>
      <c r="H171" s="29">
        <f t="shared" si="47"/>
        <v>0</v>
      </c>
      <c r="I171" s="29">
        <f t="shared" si="47"/>
        <v>0</v>
      </c>
      <c r="J171" s="29">
        <f t="shared" si="43"/>
        <v>0</v>
      </c>
      <c r="K171" s="29">
        <f>[1]Оплата!AY169</f>
        <v>4902.3252000000011</v>
      </c>
      <c r="L171" s="29">
        <f>[1]Оплата!W169</f>
        <v>0</v>
      </c>
      <c r="M171" s="29">
        <f t="shared" si="48"/>
        <v>0</v>
      </c>
      <c r="N171" s="2">
        <f t="shared" si="48"/>
        <v>0</v>
      </c>
      <c r="O171" s="8">
        <f t="shared" si="45"/>
        <v>0</v>
      </c>
      <c r="P171" s="8"/>
      <c r="Q171" s="2">
        <f t="shared" si="46"/>
        <v>4902.3252000000011</v>
      </c>
      <c r="R171" s="2" t="str">
        <f t="shared" si="44"/>
        <v>№145\2</v>
      </c>
    </row>
    <row r="172" spans="1:18">
      <c r="A172" s="25" t="s">
        <v>176</v>
      </c>
      <c r="B172" s="26">
        <v>8907.26</v>
      </c>
      <c r="C172" s="27">
        <v>4556.95</v>
      </c>
      <c r="D172" s="25">
        <v>13464.220000000001</v>
      </c>
      <c r="E172" s="26">
        <v>8908.5500000000011</v>
      </c>
      <c r="F172" s="27">
        <v>4557.33</v>
      </c>
      <c r="G172" s="25">
        <v>13465.880000000001</v>
      </c>
      <c r="H172" s="26">
        <f t="shared" si="47"/>
        <v>1.2900000000008731</v>
      </c>
      <c r="I172" s="26">
        <f t="shared" si="47"/>
        <v>0.38000000000010914</v>
      </c>
      <c r="J172" s="26">
        <f t="shared" si="43"/>
        <v>1.6700000000009823</v>
      </c>
      <c r="K172" s="26">
        <f>[1]Оплата!AY170</f>
        <v>21255.337399999997</v>
      </c>
      <c r="L172" s="26">
        <f>[1]Оплата!W170</f>
        <v>12500</v>
      </c>
      <c r="M172" s="26">
        <f t="shared" si="48"/>
        <v>8.2431000000055796</v>
      </c>
      <c r="N172" s="27">
        <f t="shared" si="48"/>
        <v>0.91580000000026307</v>
      </c>
      <c r="O172" s="25">
        <f t="shared" si="45"/>
        <v>9.1589000000058434</v>
      </c>
      <c r="P172" s="25"/>
      <c r="Q172" s="27">
        <f t="shared" si="46"/>
        <v>33746.178499999995</v>
      </c>
      <c r="R172" s="27" t="str">
        <f t="shared" si="44"/>
        <v xml:space="preserve">№146 </v>
      </c>
    </row>
    <row r="173" spans="1:18">
      <c r="A173" s="8" t="s">
        <v>177</v>
      </c>
      <c r="B173" s="29">
        <v>6579.1120000000001</v>
      </c>
      <c r="C173" s="2">
        <v>2852.114</v>
      </c>
      <c r="D173" s="8">
        <v>9431.2260000000006</v>
      </c>
      <c r="E173" s="29">
        <v>6863.1720000000005</v>
      </c>
      <c r="F173" s="2">
        <v>2974.3440000000001</v>
      </c>
      <c r="G173" s="8">
        <v>9837.5159999999996</v>
      </c>
      <c r="H173" s="29">
        <f t="shared" si="47"/>
        <v>284.0600000000004</v>
      </c>
      <c r="I173" s="29">
        <f t="shared" si="47"/>
        <v>122.23000000000002</v>
      </c>
      <c r="J173" s="29">
        <f t="shared" si="43"/>
        <v>406.29000000000042</v>
      </c>
      <c r="K173" s="29">
        <f>[1]Оплата!AY171</f>
        <v>-33819.029049999997</v>
      </c>
      <c r="L173" s="29">
        <f>[1]Оплата!W171</f>
        <v>0</v>
      </c>
      <c r="M173" s="29">
        <f t="shared" si="48"/>
        <v>1815.1434000000024</v>
      </c>
      <c r="N173" s="2">
        <f t="shared" si="48"/>
        <v>294.57430000000005</v>
      </c>
      <c r="O173" s="8">
        <f t="shared" si="45"/>
        <v>2109.7177000000024</v>
      </c>
      <c r="P173" s="8"/>
      <c r="Q173" s="2">
        <f t="shared" si="46"/>
        <v>-35928.746749999998</v>
      </c>
      <c r="R173" s="2" t="str">
        <f t="shared" si="44"/>
        <v>№146 3ф</v>
      </c>
    </row>
    <row r="174" spans="1:18">
      <c r="A174" s="25" t="s">
        <v>178</v>
      </c>
      <c r="B174" s="26">
        <v>1456.53</v>
      </c>
      <c r="C174" s="27">
        <v>1769.73</v>
      </c>
      <c r="D174" s="25">
        <v>3226.26</v>
      </c>
      <c r="E174" s="26">
        <v>1456.53</v>
      </c>
      <c r="F174" s="27">
        <v>1769.73</v>
      </c>
      <c r="G174" s="25">
        <v>3226.27</v>
      </c>
      <c r="H174" s="26">
        <f t="shared" si="47"/>
        <v>0</v>
      </c>
      <c r="I174" s="26">
        <f t="shared" si="47"/>
        <v>0</v>
      </c>
      <c r="J174" s="26">
        <f t="shared" si="43"/>
        <v>0</v>
      </c>
      <c r="K174" s="26">
        <f>[1]Оплата!AY172</f>
        <v>-2961.0834999999997</v>
      </c>
      <c r="L174" s="26">
        <f>[1]Оплата!W172</f>
        <v>0</v>
      </c>
      <c r="M174" s="26">
        <f t="shared" si="48"/>
        <v>0</v>
      </c>
      <c r="N174" s="27">
        <f t="shared" si="48"/>
        <v>0</v>
      </c>
      <c r="O174" s="25">
        <f t="shared" si="45"/>
        <v>0</v>
      </c>
      <c r="P174" s="25"/>
      <c r="Q174" s="27">
        <f t="shared" si="46"/>
        <v>-2961.0834999999997</v>
      </c>
      <c r="R174" s="27" t="str">
        <f t="shared" si="44"/>
        <v xml:space="preserve">№147 </v>
      </c>
    </row>
    <row r="175" spans="1:18">
      <c r="A175" s="8" t="s">
        <v>179</v>
      </c>
      <c r="B175" s="29">
        <v>551.13</v>
      </c>
      <c r="C175" s="2">
        <v>3692.17</v>
      </c>
      <c r="D175" s="8">
        <v>4243.37</v>
      </c>
      <c r="E175" s="29">
        <v>551.13</v>
      </c>
      <c r="F175" s="2">
        <v>3692.17</v>
      </c>
      <c r="G175" s="8">
        <v>4243.37</v>
      </c>
      <c r="H175" s="29">
        <f t="shared" si="47"/>
        <v>0</v>
      </c>
      <c r="I175" s="29">
        <f t="shared" si="47"/>
        <v>0</v>
      </c>
      <c r="J175" s="29">
        <f t="shared" si="43"/>
        <v>0</v>
      </c>
      <c r="K175" s="29">
        <f>[1]Оплата!AY173</f>
        <v>336.60949999999974</v>
      </c>
      <c r="L175" s="29">
        <f>[1]Оплата!W173</f>
        <v>0</v>
      </c>
      <c r="M175" s="29">
        <f t="shared" si="48"/>
        <v>0</v>
      </c>
      <c r="N175" s="2">
        <f t="shared" si="48"/>
        <v>0</v>
      </c>
      <c r="O175" s="8">
        <f t="shared" si="45"/>
        <v>0</v>
      </c>
      <c r="P175" s="8"/>
      <c r="Q175" s="2">
        <f t="shared" si="46"/>
        <v>336.60949999999974</v>
      </c>
      <c r="R175" s="2" t="str">
        <f t="shared" si="44"/>
        <v>№148</v>
      </c>
    </row>
    <row r="176" spans="1:18">
      <c r="A176" s="25" t="s">
        <v>180</v>
      </c>
      <c r="B176" s="26">
        <v>21793.89</v>
      </c>
      <c r="C176" s="27">
        <v>11311.39</v>
      </c>
      <c r="D176" s="25">
        <v>33105.31</v>
      </c>
      <c r="E176" s="26">
        <v>22288.12</v>
      </c>
      <c r="F176" s="27">
        <v>11526.77</v>
      </c>
      <c r="G176" s="25">
        <v>33814.910000000003</v>
      </c>
      <c r="H176" s="26">
        <f t="shared" si="47"/>
        <v>494.22999999999956</v>
      </c>
      <c r="I176" s="26">
        <f t="shared" si="47"/>
        <v>215.38000000000102</v>
      </c>
      <c r="J176" s="26">
        <f t="shared" si="43"/>
        <v>709.61000000000058</v>
      </c>
      <c r="K176" s="26">
        <f>[1]Оплата!AY174</f>
        <v>-8608.0130999999928</v>
      </c>
      <c r="L176" s="26">
        <f>[1]Оплата!W174</f>
        <v>2129.89</v>
      </c>
      <c r="M176" s="26">
        <f t="shared" si="48"/>
        <v>3158.1296999999972</v>
      </c>
      <c r="N176" s="27">
        <f t="shared" si="48"/>
        <v>519.06580000000247</v>
      </c>
      <c r="O176" s="25">
        <f t="shared" si="45"/>
        <v>3677.1954999999998</v>
      </c>
      <c r="P176" s="25"/>
      <c r="Q176" s="27">
        <f t="shared" si="46"/>
        <v>-10155.318599999993</v>
      </c>
      <c r="R176" s="27" t="str">
        <f t="shared" si="44"/>
        <v>№149</v>
      </c>
    </row>
    <row r="177" spans="1:18">
      <c r="A177" s="8" t="s">
        <v>181</v>
      </c>
      <c r="B177" s="29">
        <v>2755.51</v>
      </c>
      <c r="C177" s="2">
        <v>847.71</v>
      </c>
      <c r="D177" s="8">
        <v>3603.23</v>
      </c>
      <c r="E177" s="29">
        <v>2756.64</v>
      </c>
      <c r="F177" s="2">
        <v>847.71</v>
      </c>
      <c r="G177" s="8">
        <v>3604.36</v>
      </c>
      <c r="H177" s="29">
        <f t="shared" si="47"/>
        <v>1.1299999999996544</v>
      </c>
      <c r="I177" s="29">
        <f t="shared" si="47"/>
        <v>0</v>
      </c>
      <c r="J177" s="29">
        <f t="shared" si="43"/>
        <v>1.1299999999996544</v>
      </c>
      <c r="K177" s="29">
        <f>[1]Оплата!AY175</f>
        <v>-2026.6539000000012</v>
      </c>
      <c r="L177" s="29">
        <f>[1]Оплата!W175</f>
        <v>0</v>
      </c>
      <c r="M177" s="29">
        <f t="shared" si="48"/>
        <v>7.220699999997791</v>
      </c>
      <c r="N177" s="2">
        <f t="shared" si="48"/>
        <v>0</v>
      </c>
      <c r="O177" s="8">
        <f t="shared" si="45"/>
        <v>7.220699999997791</v>
      </c>
      <c r="P177" s="8"/>
      <c r="Q177" s="2">
        <f t="shared" si="46"/>
        <v>-2033.874599999999</v>
      </c>
      <c r="R177" s="2" t="str">
        <f t="shared" si="44"/>
        <v xml:space="preserve">№150 </v>
      </c>
    </row>
    <row r="178" spans="1:18">
      <c r="A178" s="25" t="s">
        <v>182</v>
      </c>
      <c r="B178" s="26">
        <v>1047.96</v>
      </c>
      <c r="C178" s="27">
        <v>412.76</v>
      </c>
      <c r="D178" s="25">
        <v>1460.73</v>
      </c>
      <c r="E178" s="26">
        <v>1047.96</v>
      </c>
      <c r="F178" s="27">
        <v>412.76</v>
      </c>
      <c r="G178" s="25">
        <v>1460.73</v>
      </c>
      <c r="H178" s="26">
        <f t="shared" si="47"/>
        <v>0</v>
      </c>
      <c r="I178" s="26">
        <f t="shared" si="47"/>
        <v>0</v>
      </c>
      <c r="J178" s="26">
        <f t="shared" si="43"/>
        <v>0</v>
      </c>
      <c r="K178" s="26">
        <f>[1]Оплата!AY176</f>
        <v>-460.4548000000018</v>
      </c>
      <c r="L178" s="26">
        <f>[1]Оплата!W176</f>
        <v>0</v>
      </c>
      <c r="M178" s="26">
        <f t="shared" si="48"/>
        <v>0</v>
      </c>
      <c r="N178" s="27">
        <f t="shared" si="48"/>
        <v>0</v>
      </c>
      <c r="O178" s="25">
        <f t="shared" si="45"/>
        <v>0</v>
      </c>
      <c r="P178" s="25"/>
      <c r="Q178" s="27">
        <f t="shared" si="46"/>
        <v>-460.4548000000018</v>
      </c>
      <c r="R178" s="27" t="str">
        <f t="shared" si="44"/>
        <v>№151</v>
      </c>
    </row>
    <row r="179" spans="1:18">
      <c r="A179" s="8" t="s">
        <v>183</v>
      </c>
      <c r="B179" s="29">
        <v>848.47</v>
      </c>
      <c r="C179" s="2">
        <v>336.49</v>
      </c>
      <c r="D179" s="8">
        <v>1184.96</v>
      </c>
      <c r="E179" s="29">
        <v>850.39</v>
      </c>
      <c r="F179" s="2">
        <v>336.73</v>
      </c>
      <c r="G179" s="8">
        <v>1187.1200000000001</v>
      </c>
      <c r="H179" s="29">
        <f t="shared" si="47"/>
        <v>1.9199999999999591</v>
      </c>
      <c r="I179" s="29">
        <f t="shared" si="47"/>
        <v>0.24000000000000909</v>
      </c>
      <c r="J179" s="29">
        <f t="shared" si="43"/>
        <v>2.1599999999999682</v>
      </c>
      <c r="K179" s="29">
        <f>[1]Оплата!AY177</f>
        <v>286.34299999999917</v>
      </c>
      <c r="L179" s="29">
        <f>[1]Оплата!W177</f>
        <v>0</v>
      </c>
      <c r="M179" s="29">
        <f t="shared" si="48"/>
        <v>12.268799999999738</v>
      </c>
      <c r="N179" s="2">
        <f t="shared" si="48"/>
        <v>0.57840000000002201</v>
      </c>
      <c r="O179" s="8">
        <f t="shared" si="45"/>
        <v>12.847199999999759</v>
      </c>
      <c r="P179" s="8"/>
      <c r="Q179" s="2">
        <f t="shared" si="46"/>
        <v>273.49579999999941</v>
      </c>
      <c r="R179" s="2" t="str">
        <f t="shared" si="44"/>
        <v>№152</v>
      </c>
    </row>
    <row r="180" spans="1:18">
      <c r="A180" s="25" t="s">
        <v>184</v>
      </c>
      <c r="B180" s="26">
        <v>896.66</v>
      </c>
      <c r="C180" s="27">
        <v>504.02000000000004</v>
      </c>
      <c r="D180" s="25">
        <v>1400.68</v>
      </c>
      <c r="E180" s="26">
        <v>896.66</v>
      </c>
      <c r="F180" s="27">
        <v>504.02000000000004</v>
      </c>
      <c r="G180" s="25">
        <v>1400.68</v>
      </c>
      <c r="H180" s="26">
        <f t="shared" si="47"/>
        <v>0</v>
      </c>
      <c r="I180" s="26">
        <f t="shared" si="47"/>
        <v>0</v>
      </c>
      <c r="J180" s="26">
        <f t="shared" si="43"/>
        <v>0</v>
      </c>
      <c r="K180" s="26">
        <f>[1]Оплата!AY178</f>
        <v>-1.2774999999997385</v>
      </c>
      <c r="L180" s="26">
        <f>[1]Оплата!W178</f>
        <v>0</v>
      </c>
      <c r="M180" s="26">
        <f t="shared" si="48"/>
        <v>0</v>
      </c>
      <c r="N180" s="27">
        <f t="shared" si="48"/>
        <v>0</v>
      </c>
      <c r="O180" s="25">
        <f t="shared" si="45"/>
        <v>0</v>
      </c>
      <c r="P180" s="25"/>
      <c r="Q180" s="27">
        <f t="shared" si="46"/>
        <v>-1.2774999999997385</v>
      </c>
      <c r="R180" s="27" t="str">
        <f t="shared" si="44"/>
        <v xml:space="preserve">№153 </v>
      </c>
    </row>
    <row r="181" spans="1:18">
      <c r="A181" s="8" t="s">
        <v>185</v>
      </c>
      <c r="B181" s="29">
        <v>2014.4</v>
      </c>
      <c r="C181" s="2">
        <v>1483.04</v>
      </c>
      <c r="D181" s="8">
        <v>3497.44</v>
      </c>
      <c r="E181" s="29">
        <v>2014.41</v>
      </c>
      <c r="F181" s="2">
        <v>1483.04</v>
      </c>
      <c r="G181" s="8">
        <v>3497.4500000000003</v>
      </c>
      <c r="H181" s="29">
        <f t="shared" si="47"/>
        <v>9.9999999999909051E-3</v>
      </c>
      <c r="I181" s="29">
        <f t="shared" si="47"/>
        <v>0</v>
      </c>
      <c r="J181" s="29">
        <f t="shared" si="43"/>
        <v>9.9999999999909051E-3</v>
      </c>
      <c r="K181" s="29">
        <f>[1]Оплата!AY179</f>
        <v>1630.9937999999993</v>
      </c>
      <c r="L181" s="29">
        <f>[1]Оплата!W179</f>
        <v>0</v>
      </c>
      <c r="M181" s="29">
        <f t="shared" si="48"/>
        <v>6.3899999999941878E-2</v>
      </c>
      <c r="N181" s="2">
        <f t="shared" si="48"/>
        <v>0</v>
      </c>
      <c r="O181" s="8">
        <f t="shared" si="45"/>
        <v>6.3899999999941878E-2</v>
      </c>
      <c r="P181" s="8"/>
      <c r="Q181" s="2">
        <f t="shared" si="46"/>
        <v>1630.9298999999994</v>
      </c>
      <c r="R181" s="2" t="str">
        <f t="shared" si="44"/>
        <v>№154</v>
      </c>
    </row>
    <row r="182" spans="1:18">
      <c r="A182" s="25" t="s">
        <v>186</v>
      </c>
      <c r="B182" s="26">
        <v>5877.28</v>
      </c>
      <c r="C182" s="27">
        <v>2178.71</v>
      </c>
      <c r="D182" s="25">
        <v>8056</v>
      </c>
      <c r="E182" s="26">
        <v>5877.28</v>
      </c>
      <c r="F182" s="27">
        <v>2178.71</v>
      </c>
      <c r="G182" s="25">
        <v>8056</v>
      </c>
      <c r="H182" s="26">
        <f t="shared" si="47"/>
        <v>0</v>
      </c>
      <c r="I182" s="26">
        <f t="shared" si="47"/>
        <v>0</v>
      </c>
      <c r="J182" s="26">
        <f t="shared" si="43"/>
        <v>0</v>
      </c>
      <c r="K182" s="26">
        <f>[1]Оплата!AY180</f>
        <v>48.393000000001734</v>
      </c>
      <c r="L182" s="26">
        <f>[1]Оплата!W180</f>
        <v>0</v>
      </c>
      <c r="M182" s="26">
        <f t="shared" si="48"/>
        <v>0</v>
      </c>
      <c r="N182" s="27">
        <f t="shared" si="48"/>
        <v>0</v>
      </c>
      <c r="O182" s="25">
        <f t="shared" si="45"/>
        <v>0</v>
      </c>
      <c r="P182" s="25"/>
      <c r="Q182" s="27">
        <f t="shared" si="46"/>
        <v>48.393000000001734</v>
      </c>
      <c r="R182" s="27" t="str">
        <f t="shared" si="44"/>
        <v>№155</v>
      </c>
    </row>
    <row r="183" spans="1:18">
      <c r="A183" s="8" t="s">
        <v>187</v>
      </c>
      <c r="B183" s="29">
        <v>18251.8</v>
      </c>
      <c r="C183" s="2">
        <v>7688.7300000000005</v>
      </c>
      <c r="D183" s="8">
        <v>25940.53</v>
      </c>
      <c r="E183" s="29">
        <v>18876.09</v>
      </c>
      <c r="F183" s="2">
        <v>7958.74</v>
      </c>
      <c r="G183" s="8">
        <v>26834.84</v>
      </c>
      <c r="H183" s="29">
        <f t="shared" si="47"/>
        <v>624.29000000000087</v>
      </c>
      <c r="I183" s="29">
        <f t="shared" si="47"/>
        <v>270.00999999999931</v>
      </c>
      <c r="J183" s="29">
        <f t="shared" si="43"/>
        <v>894.30000000000018</v>
      </c>
      <c r="K183" s="29">
        <f>[1]Оплата!AY181</f>
        <v>-3801.4444999999896</v>
      </c>
      <c r="L183" s="29">
        <f>[1]Оплата!W181</f>
        <v>4000</v>
      </c>
      <c r="M183" s="29">
        <f t="shared" si="48"/>
        <v>3989.2131000000054</v>
      </c>
      <c r="N183" s="2">
        <f t="shared" si="48"/>
        <v>650.72409999999832</v>
      </c>
      <c r="O183" s="8">
        <f t="shared" si="45"/>
        <v>4639.9372000000039</v>
      </c>
      <c r="P183" s="8"/>
      <c r="Q183" s="2">
        <f t="shared" si="46"/>
        <v>-4441.3816999999945</v>
      </c>
      <c r="R183" s="2" t="str">
        <f t="shared" si="44"/>
        <v xml:space="preserve">№156 </v>
      </c>
    </row>
    <row r="184" spans="1:18">
      <c r="A184" s="25" t="s">
        <v>188</v>
      </c>
      <c r="B184" s="26">
        <v>4963.68</v>
      </c>
      <c r="C184" s="27">
        <v>13692.91</v>
      </c>
      <c r="D184" s="25">
        <v>18656.600000000002</v>
      </c>
      <c r="E184" s="26">
        <v>4971.78</v>
      </c>
      <c r="F184" s="27">
        <v>13696.98</v>
      </c>
      <c r="G184" s="25">
        <v>18668.760000000002</v>
      </c>
      <c r="H184" s="26">
        <f t="shared" si="47"/>
        <v>8.0999999999994543</v>
      </c>
      <c r="I184" s="26">
        <f t="shared" si="47"/>
        <v>4.069999999999709</v>
      </c>
      <c r="J184" s="26">
        <f t="shared" si="43"/>
        <v>12.169999999999163</v>
      </c>
      <c r="K184" s="26">
        <f>[1]Оплата!AY182</f>
        <v>-4679.7719000000006</v>
      </c>
      <c r="L184" s="26">
        <f>[1]Оплата!W182</f>
        <v>0</v>
      </c>
      <c r="M184" s="26">
        <f t="shared" si="48"/>
        <v>51.758999999996512</v>
      </c>
      <c r="N184" s="27">
        <f t="shared" si="48"/>
        <v>9.8086999999992983</v>
      </c>
      <c r="O184" s="25">
        <f t="shared" si="45"/>
        <v>61.56769999999581</v>
      </c>
      <c r="P184" s="25"/>
      <c r="Q184" s="27">
        <f t="shared" si="46"/>
        <v>-4741.3395999999966</v>
      </c>
      <c r="R184" s="27" t="str">
        <f t="shared" si="44"/>
        <v>№157</v>
      </c>
    </row>
    <row r="185" spans="1:18">
      <c r="A185" s="8" t="s">
        <v>189</v>
      </c>
      <c r="B185" s="29">
        <v>14380.01</v>
      </c>
      <c r="C185" s="2">
        <v>8856.56</v>
      </c>
      <c r="D185" s="8">
        <v>23238.38</v>
      </c>
      <c r="E185" s="29">
        <v>14390.56</v>
      </c>
      <c r="F185" s="2">
        <v>8856.56</v>
      </c>
      <c r="G185" s="8">
        <v>23248.920000000002</v>
      </c>
      <c r="H185" s="29">
        <f t="shared" si="47"/>
        <v>10.549999999999272</v>
      </c>
      <c r="I185" s="29">
        <f t="shared" si="47"/>
        <v>0</v>
      </c>
      <c r="J185" s="29">
        <f t="shared" si="43"/>
        <v>10.549999999999272</v>
      </c>
      <c r="K185" s="29">
        <f>[1]Оплата!AY183</f>
        <v>-409.47429999999645</v>
      </c>
      <c r="L185" s="29">
        <f>[1]Оплата!W183</f>
        <v>0</v>
      </c>
      <c r="M185" s="29">
        <f t="shared" si="48"/>
        <v>67.414499999995343</v>
      </c>
      <c r="N185" s="2">
        <f t="shared" si="48"/>
        <v>0</v>
      </c>
      <c r="O185" s="8">
        <f t="shared" si="45"/>
        <v>67.414499999995343</v>
      </c>
      <c r="P185" s="8"/>
      <c r="Q185" s="2">
        <f t="shared" si="46"/>
        <v>-476.88879999999176</v>
      </c>
      <c r="R185" s="2" t="str">
        <f t="shared" si="44"/>
        <v xml:space="preserve">№158 </v>
      </c>
    </row>
    <row r="186" spans="1:18">
      <c r="A186" s="25" t="s">
        <v>190</v>
      </c>
      <c r="B186" s="26"/>
      <c r="C186" s="27"/>
      <c r="D186" s="25"/>
      <c r="E186" s="26"/>
      <c r="F186" s="27"/>
      <c r="G186" s="25"/>
      <c r="H186" s="26"/>
      <c r="I186" s="26"/>
      <c r="J186" s="26">
        <f t="shared" si="43"/>
        <v>0</v>
      </c>
      <c r="K186" s="26">
        <f>[1]Оплата!AY184</f>
        <v>-8.9999999999879066E-4</v>
      </c>
      <c r="L186" s="26">
        <f>[1]Оплата!W184</f>
        <v>0</v>
      </c>
      <c r="M186" s="26"/>
      <c r="N186" s="27"/>
      <c r="O186" s="25"/>
      <c r="P186" s="25"/>
      <c r="Q186" s="27">
        <f t="shared" si="46"/>
        <v>-8.9999999999879066E-4</v>
      </c>
      <c r="R186" s="27" t="str">
        <f t="shared" si="44"/>
        <v>№159снят</v>
      </c>
    </row>
    <row r="187" spans="1:18">
      <c r="A187" s="8" t="s">
        <v>191</v>
      </c>
      <c r="B187" s="29">
        <v>1169.47</v>
      </c>
      <c r="C187" s="2">
        <v>847.71</v>
      </c>
      <c r="D187" s="8">
        <v>2017.19</v>
      </c>
      <c r="E187" s="29">
        <v>1169.47</v>
      </c>
      <c r="F187" s="2">
        <v>847.71</v>
      </c>
      <c r="G187" s="8">
        <v>2017.19</v>
      </c>
      <c r="H187" s="29">
        <f t="shared" ref="H187:I218" si="49">E187-B187</f>
        <v>0</v>
      </c>
      <c r="I187" s="29">
        <f t="shared" si="49"/>
        <v>0</v>
      </c>
      <c r="J187" s="29">
        <f t="shared" si="43"/>
        <v>0</v>
      </c>
      <c r="K187" s="29">
        <f>[1]Оплата!AY185</f>
        <v>3750.2378999999996</v>
      </c>
      <c r="L187" s="29">
        <f>[1]Оплата!W185</f>
        <v>0</v>
      </c>
      <c r="M187" s="29">
        <f t="shared" ref="M187:N218" si="50">H187*M$6</f>
        <v>0</v>
      </c>
      <c r="N187" s="2">
        <f t="shared" si="50"/>
        <v>0</v>
      </c>
      <c r="O187" s="8">
        <f t="shared" si="45"/>
        <v>0</v>
      </c>
      <c r="P187" s="8"/>
      <c r="Q187" s="2">
        <f t="shared" si="46"/>
        <v>3750.2378999999996</v>
      </c>
      <c r="R187" s="2" t="str">
        <f t="shared" si="44"/>
        <v>№159а\1</v>
      </c>
    </row>
    <row r="188" spans="1:18">
      <c r="A188" s="25" t="s">
        <v>192</v>
      </c>
      <c r="B188" s="26">
        <v>2632.05</v>
      </c>
      <c r="C188" s="27">
        <v>394.01</v>
      </c>
      <c r="D188" s="25">
        <v>3026.07</v>
      </c>
      <c r="E188" s="26">
        <v>2632.06</v>
      </c>
      <c r="F188" s="27">
        <v>394.03000000000003</v>
      </c>
      <c r="G188" s="25">
        <v>3026.1</v>
      </c>
      <c r="H188" s="26">
        <f t="shared" si="49"/>
        <v>9.9999999997635314E-3</v>
      </c>
      <c r="I188" s="26">
        <f t="shared" si="49"/>
        <v>2.0000000000038654E-2</v>
      </c>
      <c r="J188" s="26">
        <f t="shared" si="43"/>
        <v>2.9999999999802185E-2</v>
      </c>
      <c r="K188" s="26">
        <f>[1]Оплата!AY186</f>
        <v>-6677.0124000000005</v>
      </c>
      <c r="L188" s="26">
        <f>[1]Оплата!W186</f>
        <v>0</v>
      </c>
      <c r="M188" s="26">
        <f t="shared" si="50"/>
        <v>6.3899999998488957E-2</v>
      </c>
      <c r="N188" s="27">
        <f t="shared" si="50"/>
        <v>4.8200000000093154E-2</v>
      </c>
      <c r="O188" s="25">
        <f t="shared" si="45"/>
        <v>0.11209999999858211</v>
      </c>
      <c r="P188" s="25"/>
      <c r="Q188" s="27">
        <f t="shared" si="46"/>
        <v>-6677.124499999999</v>
      </c>
      <c r="R188" s="27" t="str">
        <f t="shared" si="44"/>
        <v xml:space="preserve">№159а\2 </v>
      </c>
    </row>
    <row r="189" spans="1:18">
      <c r="A189" s="8" t="s">
        <v>193</v>
      </c>
      <c r="B189" s="29">
        <v>180.58</v>
      </c>
      <c r="C189" s="2">
        <v>119.13</v>
      </c>
      <c r="D189" s="8">
        <v>299.72000000000003</v>
      </c>
      <c r="E189" s="29">
        <v>180.58</v>
      </c>
      <c r="F189" s="2">
        <v>119.13</v>
      </c>
      <c r="G189" s="8">
        <v>299.72000000000003</v>
      </c>
      <c r="H189" s="29">
        <f t="shared" si="49"/>
        <v>0</v>
      </c>
      <c r="I189" s="29">
        <f t="shared" si="49"/>
        <v>0</v>
      </c>
      <c r="J189" s="29">
        <f t="shared" si="43"/>
        <v>0</v>
      </c>
      <c r="K189" s="29">
        <f>[1]Оплата!AY187</f>
        <v>-639.31140000000005</v>
      </c>
      <c r="L189" s="29">
        <f>[1]Оплата!W187</f>
        <v>0</v>
      </c>
      <c r="M189" s="29">
        <f t="shared" si="50"/>
        <v>0</v>
      </c>
      <c r="N189" s="2">
        <f t="shared" si="50"/>
        <v>0</v>
      </c>
      <c r="O189" s="8">
        <f t="shared" si="45"/>
        <v>0</v>
      </c>
      <c r="P189" s="8"/>
      <c r="Q189" s="2">
        <f t="shared" si="46"/>
        <v>-639.31140000000005</v>
      </c>
      <c r="R189" s="2" t="str">
        <f t="shared" si="44"/>
        <v>№160</v>
      </c>
    </row>
    <row r="190" spans="1:18">
      <c r="A190" s="25" t="s">
        <v>194</v>
      </c>
      <c r="B190" s="26"/>
      <c r="C190" s="27"/>
      <c r="D190" s="25"/>
      <c r="E190" s="26"/>
      <c r="F190" s="27"/>
      <c r="G190" s="25"/>
      <c r="H190" s="26">
        <f t="shared" si="49"/>
        <v>0</v>
      </c>
      <c r="I190" s="26">
        <f t="shared" si="49"/>
        <v>0</v>
      </c>
      <c r="J190" s="26">
        <f t="shared" si="43"/>
        <v>0</v>
      </c>
      <c r="K190" s="26">
        <f>[1]Оплата!AY188</f>
        <v>0</v>
      </c>
      <c r="L190" s="26">
        <f>[1]Оплата!W188</f>
        <v>0</v>
      </c>
      <c r="M190" s="26">
        <f t="shared" si="50"/>
        <v>0</v>
      </c>
      <c r="N190" s="27">
        <f t="shared" si="50"/>
        <v>0</v>
      </c>
      <c r="O190" s="25">
        <f t="shared" si="45"/>
        <v>0</v>
      </c>
      <c r="P190" s="25"/>
      <c r="Q190" s="27">
        <f t="shared" si="46"/>
        <v>0</v>
      </c>
      <c r="R190" s="27" t="str">
        <f t="shared" si="44"/>
        <v>№161</v>
      </c>
    </row>
    <row r="191" spans="1:18">
      <c r="A191" s="8" t="s">
        <v>195</v>
      </c>
      <c r="B191" s="29">
        <v>8464.0789999999997</v>
      </c>
      <c r="C191" s="2">
        <v>5187.7420000000002</v>
      </c>
      <c r="D191" s="8">
        <v>13651.821</v>
      </c>
      <c r="E191" s="29">
        <v>9298.8029999999999</v>
      </c>
      <c r="F191" s="2">
        <v>5596.1750000000002</v>
      </c>
      <c r="G191" s="8">
        <v>14894.978000000001</v>
      </c>
      <c r="H191" s="29">
        <f t="shared" si="49"/>
        <v>834.72400000000016</v>
      </c>
      <c r="I191" s="29">
        <f t="shared" si="49"/>
        <v>408.43299999999999</v>
      </c>
      <c r="J191" s="29">
        <f t="shared" si="43"/>
        <v>1243.1570000000002</v>
      </c>
      <c r="K191" s="29">
        <f>[1]Оплата!AY189</f>
        <v>-5685.1999299999952</v>
      </c>
      <c r="L191" s="29">
        <f>[1]Оплата!W189</f>
        <v>0</v>
      </c>
      <c r="M191" s="29">
        <f t="shared" si="50"/>
        <v>5333.8863600000004</v>
      </c>
      <c r="N191" s="2">
        <f t="shared" si="50"/>
        <v>984.32353000000001</v>
      </c>
      <c r="O191" s="8">
        <f t="shared" si="45"/>
        <v>6318.2098900000001</v>
      </c>
      <c r="P191" s="8"/>
      <c r="Q191" s="2">
        <f t="shared" si="46"/>
        <v>-12003.409819999995</v>
      </c>
      <c r="R191" s="2" t="str">
        <f t="shared" si="44"/>
        <v>№161 3ф</v>
      </c>
    </row>
    <row r="192" spans="1:18">
      <c r="A192" s="25" t="s">
        <v>196</v>
      </c>
      <c r="B192" s="26">
        <v>829.73</v>
      </c>
      <c r="C192" s="27">
        <v>475.64</v>
      </c>
      <c r="D192" s="25">
        <v>1305.3700000000001</v>
      </c>
      <c r="E192" s="26">
        <v>829.73</v>
      </c>
      <c r="F192" s="27">
        <v>475.64</v>
      </c>
      <c r="G192" s="25">
        <v>1305.3800000000001</v>
      </c>
      <c r="H192" s="26">
        <f t="shared" si="49"/>
        <v>0</v>
      </c>
      <c r="I192" s="26">
        <f t="shared" si="49"/>
        <v>0</v>
      </c>
      <c r="J192" s="26">
        <f t="shared" si="43"/>
        <v>0</v>
      </c>
      <c r="K192" s="26">
        <f>[1]Оплата!AY190</f>
        <v>2868.3552999999997</v>
      </c>
      <c r="L192" s="26">
        <f>[1]Оплата!W190</f>
        <v>0</v>
      </c>
      <c r="M192" s="26">
        <f t="shared" si="50"/>
        <v>0</v>
      </c>
      <c r="N192" s="27">
        <f t="shared" si="50"/>
        <v>0</v>
      </c>
      <c r="O192" s="25">
        <f t="shared" si="45"/>
        <v>0</v>
      </c>
      <c r="P192" s="25"/>
      <c r="Q192" s="27">
        <f t="shared" si="46"/>
        <v>2868.3552999999997</v>
      </c>
      <c r="R192" s="27" t="str">
        <f t="shared" si="44"/>
        <v>№161а</v>
      </c>
    </row>
    <row r="193" spans="1:18">
      <c r="A193" s="8" t="s">
        <v>197</v>
      </c>
      <c r="B193" s="29">
        <v>78.66</v>
      </c>
      <c r="C193" s="2">
        <v>57.09</v>
      </c>
      <c r="D193" s="8">
        <v>135.77000000000001</v>
      </c>
      <c r="E193" s="29">
        <v>78.66</v>
      </c>
      <c r="F193" s="2">
        <v>57.09</v>
      </c>
      <c r="G193" s="8">
        <v>135.77000000000001</v>
      </c>
      <c r="H193" s="29">
        <f t="shared" si="49"/>
        <v>0</v>
      </c>
      <c r="I193" s="29">
        <f t="shared" si="49"/>
        <v>0</v>
      </c>
      <c r="J193" s="29">
        <f t="shared" si="43"/>
        <v>0</v>
      </c>
      <c r="K193" s="29">
        <f>[1]Оплата!AY191</f>
        <v>-0.27619999999974709</v>
      </c>
      <c r="L193" s="29">
        <f>[1]Оплата!W191</f>
        <v>0</v>
      </c>
      <c r="M193" s="29">
        <f t="shared" si="50"/>
        <v>0</v>
      </c>
      <c r="N193" s="2">
        <f t="shared" si="50"/>
        <v>0</v>
      </c>
      <c r="O193" s="8">
        <f t="shared" si="45"/>
        <v>0</v>
      </c>
      <c r="P193" s="8"/>
      <c r="Q193" s="2">
        <f t="shared" si="46"/>
        <v>-0.27619999999974709</v>
      </c>
      <c r="R193" s="2" t="str">
        <f t="shared" si="44"/>
        <v>№162</v>
      </c>
    </row>
    <row r="194" spans="1:18">
      <c r="A194" s="25" t="s">
        <v>198</v>
      </c>
      <c r="B194" s="26">
        <v>5109.34</v>
      </c>
      <c r="C194" s="27">
        <v>2815.93</v>
      </c>
      <c r="D194" s="25">
        <v>7925.27</v>
      </c>
      <c r="E194" s="26">
        <v>5109.3500000000004</v>
      </c>
      <c r="F194" s="27">
        <v>2815.93</v>
      </c>
      <c r="G194" s="25">
        <v>7925.28</v>
      </c>
      <c r="H194" s="26">
        <f t="shared" si="49"/>
        <v>1.0000000000218279E-2</v>
      </c>
      <c r="I194" s="26">
        <f t="shared" si="49"/>
        <v>0</v>
      </c>
      <c r="J194" s="26">
        <f t="shared" si="43"/>
        <v>1.0000000000218279E-2</v>
      </c>
      <c r="K194" s="26">
        <f>[1]Оплата!AY192</f>
        <v>2.7849000000001571</v>
      </c>
      <c r="L194" s="26">
        <f>[1]Оплата!W192</f>
        <v>0</v>
      </c>
      <c r="M194" s="26">
        <f t="shared" si="50"/>
        <v>6.3900000001394799E-2</v>
      </c>
      <c r="N194" s="27">
        <f t="shared" si="50"/>
        <v>0</v>
      </c>
      <c r="O194" s="25">
        <f t="shared" si="45"/>
        <v>6.3900000001394799E-2</v>
      </c>
      <c r="P194" s="25"/>
      <c r="Q194" s="27">
        <f t="shared" si="46"/>
        <v>2.7209999999987624</v>
      </c>
      <c r="R194" s="27" t="str">
        <f t="shared" si="44"/>
        <v>№163</v>
      </c>
    </row>
    <row r="195" spans="1:18">
      <c r="A195" s="8" t="s">
        <v>199</v>
      </c>
      <c r="B195" s="29">
        <v>10585.33</v>
      </c>
      <c r="C195" s="2">
        <v>3588.13</v>
      </c>
      <c r="D195" s="8">
        <v>14173.7</v>
      </c>
      <c r="E195" s="29">
        <v>10585.33</v>
      </c>
      <c r="F195" s="2">
        <v>3588.13</v>
      </c>
      <c r="G195" s="8">
        <v>14173.7</v>
      </c>
      <c r="H195" s="29">
        <f t="shared" si="49"/>
        <v>0</v>
      </c>
      <c r="I195" s="29">
        <f t="shared" si="49"/>
        <v>0</v>
      </c>
      <c r="J195" s="29">
        <f t="shared" si="43"/>
        <v>0</v>
      </c>
      <c r="K195" s="29">
        <f>[1]Оплата!AY193</f>
        <v>-49.993600000001912</v>
      </c>
      <c r="L195" s="29">
        <f>[1]Оплата!W193</f>
        <v>0</v>
      </c>
      <c r="M195" s="29">
        <f t="shared" si="50"/>
        <v>0</v>
      </c>
      <c r="N195" s="2">
        <f t="shared" si="50"/>
        <v>0</v>
      </c>
      <c r="O195" s="8">
        <f t="shared" si="45"/>
        <v>0</v>
      </c>
      <c r="P195" s="8"/>
      <c r="Q195" s="2">
        <f t="shared" si="46"/>
        <v>-49.993600000001912</v>
      </c>
      <c r="R195" s="2" t="str">
        <f t="shared" si="44"/>
        <v>№164</v>
      </c>
    </row>
    <row r="196" spans="1:18">
      <c r="A196" s="25" t="s">
        <v>200</v>
      </c>
      <c r="B196" s="26">
        <v>4216.09</v>
      </c>
      <c r="C196" s="27">
        <v>1651.07</v>
      </c>
      <c r="D196" s="25">
        <v>5867.16</v>
      </c>
      <c r="E196" s="26">
        <v>4216.09</v>
      </c>
      <c r="F196" s="27">
        <v>1651.07</v>
      </c>
      <c r="G196" s="25">
        <v>5867.16</v>
      </c>
      <c r="H196" s="26">
        <f t="shared" si="49"/>
        <v>0</v>
      </c>
      <c r="I196" s="26">
        <f t="shared" si="49"/>
        <v>0</v>
      </c>
      <c r="J196" s="26">
        <f t="shared" si="43"/>
        <v>0</v>
      </c>
      <c r="K196" s="26">
        <f>[1]Оплата!AY194</f>
        <v>-3328.8779</v>
      </c>
      <c r="L196" s="26">
        <f>[1]Оплата!W194</f>
        <v>0</v>
      </c>
      <c r="M196" s="26">
        <f t="shared" si="50"/>
        <v>0</v>
      </c>
      <c r="N196" s="27">
        <f t="shared" si="50"/>
        <v>0</v>
      </c>
      <c r="O196" s="25">
        <f t="shared" si="45"/>
        <v>0</v>
      </c>
      <c r="P196" s="25"/>
      <c r="Q196" s="27">
        <f t="shared" si="46"/>
        <v>-3328.8779</v>
      </c>
      <c r="R196" s="27" t="str">
        <f t="shared" si="44"/>
        <v>№165</v>
      </c>
    </row>
    <row r="197" spans="1:18">
      <c r="A197" s="8" t="s">
        <v>201</v>
      </c>
      <c r="B197" s="29">
        <v>3185.81</v>
      </c>
      <c r="C197" s="2">
        <v>1614.72</v>
      </c>
      <c r="D197" s="8">
        <v>4800.57</v>
      </c>
      <c r="E197" s="29">
        <v>3185.82</v>
      </c>
      <c r="F197" s="2">
        <v>1614.74</v>
      </c>
      <c r="G197" s="8">
        <v>4800.6000000000004</v>
      </c>
      <c r="H197" s="29">
        <f t="shared" si="49"/>
        <v>1.0000000000218279E-2</v>
      </c>
      <c r="I197" s="29">
        <f t="shared" si="49"/>
        <v>1.999999999998181E-2</v>
      </c>
      <c r="J197" s="29">
        <f t="shared" si="43"/>
        <v>3.0000000000200089E-2</v>
      </c>
      <c r="K197" s="29">
        <f>[1]Оплата!AY195</f>
        <v>392.41120000000069</v>
      </c>
      <c r="L197" s="29">
        <f>[1]Оплата!W195</f>
        <v>0</v>
      </c>
      <c r="M197" s="29">
        <f t="shared" si="50"/>
        <v>6.3900000001394799E-2</v>
      </c>
      <c r="N197" s="2">
        <f t="shared" si="50"/>
        <v>4.8199999999956167E-2</v>
      </c>
      <c r="O197" s="8">
        <f t="shared" si="45"/>
        <v>0.11210000000135097</v>
      </c>
      <c r="P197" s="8"/>
      <c r="Q197" s="2">
        <f t="shared" si="46"/>
        <v>392.29909999999933</v>
      </c>
      <c r="R197" s="2" t="str">
        <f t="shared" si="44"/>
        <v>№166</v>
      </c>
    </row>
    <row r="198" spans="1:18">
      <c r="A198" s="25" t="s">
        <v>202</v>
      </c>
      <c r="B198" s="26">
        <v>7055.27</v>
      </c>
      <c r="C198" s="27">
        <v>2882.69</v>
      </c>
      <c r="D198" s="25">
        <v>9937.9699999999993</v>
      </c>
      <c r="E198" s="26">
        <v>7304.56</v>
      </c>
      <c r="F198" s="27">
        <v>2944.25</v>
      </c>
      <c r="G198" s="25">
        <v>10248.82</v>
      </c>
      <c r="H198" s="26">
        <f t="shared" si="49"/>
        <v>249.28999999999996</v>
      </c>
      <c r="I198" s="26">
        <f t="shared" si="49"/>
        <v>61.559999999999945</v>
      </c>
      <c r="J198" s="26">
        <f t="shared" si="43"/>
        <v>310.84999999999991</v>
      </c>
      <c r="K198" s="26">
        <f>[1]Оплата!AY196</f>
        <v>-2271.6144000000022</v>
      </c>
      <c r="L198" s="26">
        <f>[1]Оплата!W196</f>
        <v>2000</v>
      </c>
      <c r="M198" s="26">
        <f t="shared" si="50"/>
        <v>1592.9630999999997</v>
      </c>
      <c r="N198" s="27">
        <f t="shared" si="50"/>
        <v>148.35959999999989</v>
      </c>
      <c r="O198" s="25">
        <f t="shared" si="45"/>
        <v>1741.3226999999997</v>
      </c>
      <c r="P198" s="25"/>
      <c r="Q198" s="27">
        <f t="shared" si="46"/>
        <v>-2012.9371000000019</v>
      </c>
      <c r="R198" s="27" t="str">
        <f t="shared" si="44"/>
        <v>№167</v>
      </c>
    </row>
    <row r="199" spans="1:18">
      <c r="A199" s="8" t="s">
        <v>203</v>
      </c>
      <c r="B199" s="29">
        <v>10510.210000000001</v>
      </c>
      <c r="C199" s="2">
        <v>5922.33</v>
      </c>
      <c r="D199" s="8">
        <v>16432.55</v>
      </c>
      <c r="E199" s="29">
        <v>10510.210000000001</v>
      </c>
      <c r="F199" s="2">
        <v>5922.33</v>
      </c>
      <c r="G199" s="8">
        <v>16432.55</v>
      </c>
      <c r="H199" s="29">
        <f t="shared" si="49"/>
        <v>0</v>
      </c>
      <c r="I199" s="29">
        <f t="shared" si="49"/>
        <v>0</v>
      </c>
      <c r="J199" s="29">
        <f t="shared" si="43"/>
        <v>0</v>
      </c>
      <c r="K199" s="29">
        <f>[1]Оплата!AY197</f>
        <v>26.32629999999569</v>
      </c>
      <c r="L199" s="29">
        <f>[1]Оплата!W197</f>
        <v>0</v>
      </c>
      <c r="M199" s="29">
        <f t="shared" si="50"/>
        <v>0</v>
      </c>
      <c r="N199" s="2">
        <f t="shared" si="50"/>
        <v>0</v>
      </c>
      <c r="O199" s="8">
        <f t="shared" si="45"/>
        <v>0</v>
      </c>
      <c r="P199" s="8"/>
      <c r="Q199" s="2">
        <f t="shared" si="46"/>
        <v>26.32629999999569</v>
      </c>
      <c r="R199" s="2" t="str">
        <f t="shared" si="44"/>
        <v>№168</v>
      </c>
    </row>
    <row r="200" spans="1:18">
      <c r="A200" s="25" t="s">
        <v>204</v>
      </c>
      <c r="B200" s="26">
        <v>899.4</v>
      </c>
      <c r="C200" s="27">
        <v>293.69</v>
      </c>
      <c r="D200" s="25">
        <v>1193.1000000000001</v>
      </c>
      <c r="E200" s="26">
        <v>899.4</v>
      </c>
      <c r="F200" s="27">
        <v>293.69</v>
      </c>
      <c r="G200" s="25">
        <v>1193.1000000000001</v>
      </c>
      <c r="H200" s="26">
        <f t="shared" si="49"/>
        <v>0</v>
      </c>
      <c r="I200" s="26">
        <f t="shared" si="49"/>
        <v>0</v>
      </c>
      <c r="J200" s="26">
        <f t="shared" si="43"/>
        <v>0</v>
      </c>
      <c r="K200" s="26">
        <f>[1]Оплата!AY198</f>
        <v>4946.8937999999998</v>
      </c>
      <c r="L200" s="26">
        <f>[1]Оплата!W198</f>
        <v>0</v>
      </c>
      <c r="M200" s="26">
        <f t="shared" si="50"/>
        <v>0</v>
      </c>
      <c r="N200" s="27">
        <f t="shared" si="50"/>
        <v>0</v>
      </c>
      <c r="O200" s="25">
        <f t="shared" si="45"/>
        <v>0</v>
      </c>
      <c r="P200" s="25"/>
      <c r="Q200" s="27">
        <f t="shared" si="46"/>
        <v>4946.8937999999998</v>
      </c>
      <c r="R200" s="27" t="str">
        <f t="shared" si="44"/>
        <v>№169</v>
      </c>
    </row>
    <row r="201" spans="1:18">
      <c r="A201" s="8" t="s">
        <v>205</v>
      </c>
      <c r="B201" s="29">
        <v>4821.95</v>
      </c>
      <c r="C201" s="2">
        <v>3003.7400000000002</v>
      </c>
      <c r="D201" s="8">
        <v>7825.7</v>
      </c>
      <c r="E201" s="29">
        <v>4821.95</v>
      </c>
      <c r="F201" s="2">
        <v>3003.7400000000002</v>
      </c>
      <c r="G201" s="8">
        <v>7825.7</v>
      </c>
      <c r="H201" s="29">
        <f t="shared" si="49"/>
        <v>0</v>
      </c>
      <c r="I201" s="29">
        <f t="shared" si="49"/>
        <v>0</v>
      </c>
      <c r="J201" s="29">
        <f t="shared" si="43"/>
        <v>0</v>
      </c>
      <c r="K201" s="29">
        <f>[1]Оплата!AY199</f>
        <v>-2955.3616000000002</v>
      </c>
      <c r="L201" s="29">
        <f>[1]Оплата!W199</f>
        <v>0</v>
      </c>
      <c r="M201" s="29">
        <f t="shared" si="50"/>
        <v>0</v>
      </c>
      <c r="N201" s="2">
        <f t="shared" si="50"/>
        <v>0</v>
      </c>
      <c r="O201" s="8">
        <f t="shared" si="45"/>
        <v>0</v>
      </c>
      <c r="P201" s="8"/>
      <c r="Q201" s="2">
        <f t="shared" si="46"/>
        <v>-2955.3616000000002</v>
      </c>
      <c r="R201" s="2" t="str">
        <f t="shared" si="44"/>
        <v>№170</v>
      </c>
    </row>
    <row r="202" spans="1:18">
      <c r="A202" s="25" t="s">
        <v>206</v>
      </c>
      <c r="B202" s="26">
        <v>12726.49</v>
      </c>
      <c r="C202" s="27">
        <v>4040.89</v>
      </c>
      <c r="D202" s="25">
        <v>16767.39</v>
      </c>
      <c r="E202" s="26">
        <v>12726.49</v>
      </c>
      <c r="F202" s="27">
        <v>4040.89</v>
      </c>
      <c r="G202" s="25">
        <v>16767.39</v>
      </c>
      <c r="H202" s="26">
        <f t="shared" si="49"/>
        <v>0</v>
      </c>
      <c r="I202" s="26">
        <f t="shared" si="49"/>
        <v>0</v>
      </c>
      <c r="J202" s="26">
        <f t="shared" si="43"/>
        <v>0</v>
      </c>
      <c r="K202" s="26">
        <f>[1]Оплата!AY200</f>
        <v>29.882000000006883</v>
      </c>
      <c r="L202" s="26">
        <f>[1]Оплата!W200</f>
        <v>0</v>
      </c>
      <c r="M202" s="26">
        <f t="shared" si="50"/>
        <v>0</v>
      </c>
      <c r="N202" s="27">
        <f t="shared" si="50"/>
        <v>0</v>
      </c>
      <c r="O202" s="25">
        <f t="shared" si="45"/>
        <v>0</v>
      </c>
      <c r="P202" s="25"/>
      <c r="Q202" s="27">
        <f t="shared" si="46"/>
        <v>29.882000000006883</v>
      </c>
      <c r="R202" s="27" t="str">
        <f t="shared" si="44"/>
        <v>№171</v>
      </c>
    </row>
    <row r="203" spans="1:18">
      <c r="A203" s="8" t="s">
        <v>207</v>
      </c>
      <c r="B203" s="29">
        <v>2093.9700000000003</v>
      </c>
      <c r="C203" s="2">
        <v>534.54999999999995</v>
      </c>
      <c r="D203" s="8">
        <v>2628.53</v>
      </c>
      <c r="E203" s="29">
        <v>2097.17</v>
      </c>
      <c r="F203" s="2">
        <v>534.54999999999995</v>
      </c>
      <c r="G203" s="8">
        <v>2631.73</v>
      </c>
      <c r="H203" s="29">
        <f t="shared" si="49"/>
        <v>3.1999999999998181</v>
      </c>
      <c r="I203" s="29">
        <f t="shared" si="49"/>
        <v>0</v>
      </c>
      <c r="J203" s="29">
        <f t="shared" ref="J203:J266" si="51">SUM(H203:I203)</f>
        <v>3.1999999999998181</v>
      </c>
      <c r="K203" s="29">
        <f>[1]Оплата!AY201</f>
        <v>-270.95550000000082</v>
      </c>
      <c r="L203" s="29">
        <f>[1]Оплата!W201</f>
        <v>1000</v>
      </c>
      <c r="M203" s="29">
        <f t="shared" si="50"/>
        <v>20.447999999998835</v>
      </c>
      <c r="N203" s="2">
        <f t="shared" si="50"/>
        <v>0</v>
      </c>
      <c r="O203" s="8">
        <f t="shared" si="45"/>
        <v>20.447999999998835</v>
      </c>
      <c r="P203" s="8"/>
      <c r="Q203" s="2">
        <f t="shared" si="46"/>
        <v>708.59650000000033</v>
      </c>
      <c r="R203" s="2" t="str">
        <f t="shared" ref="R203:R266" si="52">A203</f>
        <v>№172</v>
      </c>
    </row>
    <row r="204" spans="1:18">
      <c r="A204" s="25" t="s">
        <v>208</v>
      </c>
      <c r="B204" s="26">
        <v>11237.92</v>
      </c>
      <c r="C204" s="27">
        <v>6463.31</v>
      </c>
      <c r="D204" s="25">
        <v>17701.32</v>
      </c>
      <c r="E204" s="26">
        <v>11237.92</v>
      </c>
      <c r="F204" s="27">
        <v>6463.31</v>
      </c>
      <c r="G204" s="25">
        <v>17701.32</v>
      </c>
      <c r="H204" s="26">
        <f t="shared" si="49"/>
        <v>0</v>
      </c>
      <c r="I204" s="26">
        <f t="shared" si="49"/>
        <v>0</v>
      </c>
      <c r="J204" s="26">
        <f t="shared" si="51"/>
        <v>0</v>
      </c>
      <c r="K204" s="26">
        <f>[1]Оплата!AY202</f>
        <v>-5080.933700000005</v>
      </c>
      <c r="L204" s="26">
        <f>[1]Оплата!W202</f>
        <v>0</v>
      </c>
      <c r="M204" s="26">
        <f t="shared" si="50"/>
        <v>0</v>
      </c>
      <c r="N204" s="27">
        <f t="shared" si="50"/>
        <v>0</v>
      </c>
      <c r="O204" s="25">
        <f t="shared" si="45"/>
        <v>0</v>
      </c>
      <c r="P204" s="25"/>
      <c r="Q204" s="27">
        <f t="shared" si="46"/>
        <v>-5080.933700000005</v>
      </c>
      <c r="R204" s="27" t="str">
        <f t="shared" si="52"/>
        <v xml:space="preserve">№173 </v>
      </c>
    </row>
    <row r="205" spans="1:18">
      <c r="A205" s="8" t="s">
        <v>209</v>
      </c>
      <c r="B205" s="29">
        <v>3842.9300000000003</v>
      </c>
      <c r="C205" s="2">
        <v>1821.3400000000001</v>
      </c>
      <c r="D205" s="8">
        <v>5664.3</v>
      </c>
      <c r="E205" s="29">
        <v>3842.9300000000003</v>
      </c>
      <c r="F205" s="2">
        <v>1821.3400000000001</v>
      </c>
      <c r="G205" s="8">
        <v>5664.3</v>
      </c>
      <c r="H205" s="29">
        <f t="shared" si="49"/>
        <v>0</v>
      </c>
      <c r="I205" s="29">
        <f t="shared" si="49"/>
        <v>0</v>
      </c>
      <c r="J205" s="29">
        <f t="shared" si="51"/>
        <v>0</v>
      </c>
      <c r="K205" s="29">
        <f>[1]Оплата!AY203</f>
        <v>-1521.2571000000021</v>
      </c>
      <c r="L205" s="29">
        <f>[1]Оплата!W203</f>
        <v>0</v>
      </c>
      <c r="M205" s="29">
        <f t="shared" si="50"/>
        <v>0</v>
      </c>
      <c r="N205" s="2">
        <f t="shared" si="50"/>
        <v>0</v>
      </c>
      <c r="O205" s="8">
        <f t="shared" ref="O205:O268" si="53">SUM(M205:N205)</f>
        <v>0</v>
      </c>
      <c r="P205" s="8"/>
      <c r="Q205" s="2">
        <f t="shared" ref="Q205:Q268" si="54">K205-O205+L205+P205</f>
        <v>-1521.2571000000021</v>
      </c>
      <c r="R205" s="2" t="str">
        <f t="shared" si="52"/>
        <v xml:space="preserve">№174 </v>
      </c>
    </row>
    <row r="206" spans="1:18">
      <c r="A206" s="25" t="s">
        <v>210</v>
      </c>
      <c r="B206" s="26">
        <v>4475.51</v>
      </c>
      <c r="C206" s="27">
        <v>1871.58</v>
      </c>
      <c r="D206" s="25">
        <v>6347.09</v>
      </c>
      <c r="E206" s="26">
        <v>4475.51</v>
      </c>
      <c r="F206" s="27">
        <v>1871.58</v>
      </c>
      <c r="G206" s="25">
        <v>6347.09</v>
      </c>
      <c r="H206" s="26">
        <f t="shared" si="49"/>
        <v>0</v>
      </c>
      <c r="I206" s="26">
        <f t="shared" si="49"/>
        <v>0</v>
      </c>
      <c r="J206" s="26">
        <f t="shared" si="51"/>
        <v>0</v>
      </c>
      <c r="K206" s="26">
        <f>[1]Оплата!AY204</f>
        <v>-728.39290000000301</v>
      </c>
      <c r="L206" s="26">
        <f>[1]Оплата!W204</f>
        <v>1000</v>
      </c>
      <c r="M206" s="26">
        <f t="shared" si="50"/>
        <v>0</v>
      </c>
      <c r="N206" s="27">
        <f t="shared" si="50"/>
        <v>0</v>
      </c>
      <c r="O206" s="25">
        <f t="shared" si="53"/>
        <v>0</v>
      </c>
      <c r="P206" s="25"/>
      <c r="Q206" s="27">
        <f t="shared" si="54"/>
        <v>271.60709999999699</v>
      </c>
      <c r="R206" s="27" t="str">
        <f t="shared" si="52"/>
        <v xml:space="preserve">№175 </v>
      </c>
    </row>
    <row r="207" spans="1:18">
      <c r="A207" s="8" t="s">
        <v>211</v>
      </c>
      <c r="B207" s="29">
        <v>742.59</v>
      </c>
      <c r="C207" s="2">
        <v>350.78000000000003</v>
      </c>
      <c r="D207" s="8">
        <v>1093.3800000000001</v>
      </c>
      <c r="E207" s="29">
        <v>742.59</v>
      </c>
      <c r="F207" s="2">
        <v>350.78000000000003</v>
      </c>
      <c r="G207" s="8">
        <v>1093.3800000000001</v>
      </c>
      <c r="H207" s="29">
        <f t="shared" si="49"/>
        <v>0</v>
      </c>
      <c r="I207" s="29">
        <f t="shared" si="49"/>
        <v>0</v>
      </c>
      <c r="J207" s="29">
        <f t="shared" si="51"/>
        <v>0</v>
      </c>
      <c r="K207" s="29">
        <f>[1]Оплата!AY205</f>
        <v>17767.436000000002</v>
      </c>
      <c r="L207" s="29">
        <f>[1]Оплата!W205</f>
        <v>0</v>
      </c>
      <c r="M207" s="29">
        <f t="shared" si="50"/>
        <v>0</v>
      </c>
      <c r="N207" s="2">
        <f t="shared" si="50"/>
        <v>0</v>
      </c>
      <c r="O207" s="8">
        <f t="shared" si="53"/>
        <v>0</v>
      </c>
      <c r="P207" s="8"/>
      <c r="Q207" s="2">
        <f t="shared" si="54"/>
        <v>17767.436000000002</v>
      </c>
      <c r="R207" s="2" t="str">
        <f t="shared" si="52"/>
        <v xml:space="preserve">№176\1 </v>
      </c>
    </row>
    <row r="208" spans="1:18">
      <c r="A208" s="25" t="s">
        <v>212</v>
      </c>
      <c r="B208" s="26">
        <v>3984.11</v>
      </c>
      <c r="C208" s="27">
        <v>2226.87</v>
      </c>
      <c r="D208" s="25">
        <v>6210.99</v>
      </c>
      <c r="E208" s="26">
        <v>3988.53</v>
      </c>
      <c r="F208" s="27">
        <v>2228.39</v>
      </c>
      <c r="G208" s="25">
        <v>6216.93</v>
      </c>
      <c r="H208" s="26">
        <f t="shared" si="49"/>
        <v>4.4200000000000728</v>
      </c>
      <c r="I208" s="26">
        <f t="shared" si="49"/>
        <v>1.5199999999999818</v>
      </c>
      <c r="J208" s="26">
        <f t="shared" si="51"/>
        <v>5.9400000000000546</v>
      </c>
      <c r="K208" s="26">
        <f>[1]Оплата!AY206</f>
        <v>-19284.393</v>
      </c>
      <c r="L208" s="26">
        <f>[1]Оплата!W206</f>
        <v>0</v>
      </c>
      <c r="M208" s="26">
        <f t="shared" si="50"/>
        <v>28.243800000000462</v>
      </c>
      <c r="N208" s="27">
        <f t="shared" si="50"/>
        <v>3.6631999999999563</v>
      </c>
      <c r="O208" s="25">
        <f t="shared" si="53"/>
        <v>31.907000000000419</v>
      </c>
      <c r="P208" s="25"/>
      <c r="Q208" s="27">
        <f t="shared" si="54"/>
        <v>-19316.3</v>
      </c>
      <c r="R208" s="27" t="str">
        <f t="shared" si="52"/>
        <v xml:space="preserve">№176\2 </v>
      </c>
    </row>
    <row r="209" spans="1:18">
      <c r="A209" s="8" t="s">
        <v>213</v>
      </c>
      <c r="B209" s="29">
        <v>5150.13</v>
      </c>
      <c r="C209" s="2">
        <v>1376.55</v>
      </c>
      <c r="D209" s="8">
        <v>6526.6900000000005</v>
      </c>
      <c r="E209" s="29">
        <v>5150.17</v>
      </c>
      <c r="F209" s="2">
        <v>1376.57</v>
      </c>
      <c r="G209" s="8">
        <v>6526.75</v>
      </c>
      <c r="H209" s="29">
        <f t="shared" si="49"/>
        <v>3.999999999996362E-2</v>
      </c>
      <c r="I209" s="29">
        <f t="shared" si="49"/>
        <v>1.999999999998181E-2</v>
      </c>
      <c r="J209" s="29">
        <f t="shared" si="51"/>
        <v>5.999999999994543E-2</v>
      </c>
      <c r="K209" s="29">
        <f>[1]Оплата!AY207</f>
        <v>-5204.4351999999999</v>
      </c>
      <c r="L209" s="29">
        <f>[1]Оплата!W207</f>
        <v>0</v>
      </c>
      <c r="M209" s="29">
        <f t="shared" si="50"/>
        <v>0.25559999999976751</v>
      </c>
      <c r="N209" s="2">
        <f t="shared" si="50"/>
        <v>4.8199999999956167E-2</v>
      </c>
      <c r="O209" s="8">
        <f t="shared" si="53"/>
        <v>0.30379999999972368</v>
      </c>
      <c r="P209" s="8"/>
      <c r="Q209" s="2">
        <f t="shared" si="54"/>
        <v>-5204.7389999999996</v>
      </c>
      <c r="R209" s="2" t="str">
        <f t="shared" si="52"/>
        <v xml:space="preserve">№177 </v>
      </c>
    </row>
    <row r="210" spans="1:18">
      <c r="A210" s="25" t="s">
        <v>214</v>
      </c>
      <c r="B210" s="26">
        <v>2507.7400000000002</v>
      </c>
      <c r="C210" s="27">
        <v>1613.28</v>
      </c>
      <c r="D210" s="25">
        <v>4121.03</v>
      </c>
      <c r="E210" s="26">
        <v>2507.7400000000002</v>
      </c>
      <c r="F210" s="27">
        <v>1613.28</v>
      </c>
      <c r="G210" s="25">
        <v>4121.03</v>
      </c>
      <c r="H210" s="26">
        <f t="shared" si="49"/>
        <v>0</v>
      </c>
      <c r="I210" s="26">
        <f t="shared" si="49"/>
        <v>0</v>
      </c>
      <c r="J210" s="26">
        <f t="shared" si="51"/>
        <v>0</v>
      </c>
      <c r="K210" s="26">
        <f>[1]Оплата!AY208</f>
        <v>-203.53320000000119</v>
      </c>
      <c r="L210" s="26">
        <f>[1]Оплата!W208</f>
        <v>0</v>
      </c>
      <c r="M210" s="26">
        <f t="shared" si="50"/>
        <v>0</v>
      </c>
      <c r="N210" s="27">
        <f t="shared" si="50"/>
        <v>0</v>
      </c>
      <c r="O210" s="25">
        <f>SUM(M210:N210)</f>
        <v>0</v>
      </c>
      <c r="P210" s="25"/>
      <c r="Q210" s="27">
        <f t="shared" si="54"/>
        <v>-203.53320000000119</v>
      </c>
      <c r="R210" s="27" t="str">
        <f t="shared" si="52"/>
        <v xml:space="preserve">№178 </v>
      </c>
    </row>
    <row r="211" spans="1:18">
      <c r="A211" s="8" t="s">
        <v>215</v>
      </c>
      <c r="B211" s="29">
        <v>2351.16</v>
      </c>
      <c r="C211" s="2">
        <v>1652.07</v>
      </c>
      <c r="D211" s="8">
        <v>4003.3</v>
      </c>
      <c r="E211" s="29">
        <v>2351.16</v>
      </c>
      <c r="F211" s="2">
        <v>1652.07</v>
      </c>
      <c r="G211" s="8">
        <v>4003.3</v>
      </c>
      <c r="H211" s="29">
        <f t="shared" si="49"/>
        <v>0</v>
      </c>
      <c r="I211" s="29">
        <f t="shared" si="49"/>
        <v>0</v>
      </c>
      <c r="J211" s="29">
        <f t="shared" si="51"/>
        <v>0</v>
      </c>
      <c r="K211" s="29">
        <f>[1]Оплата!AY209</f>
        <v>121.45670000000088</v>
      </c>
      <c r="L211" s="29">
        <f>[1]Оплата!W209</f>
        <v>0</v>
      </c>
      <c r="M211" s="29">
        <f t="shared" si="50"/>
        <v>0</v>
      </c>
      <c r="N211" s="2">
        <f t="shared" si="50"/>
        <v>0</v>
      </c>
      <c r="O211" s="8">
        <f t="shared" si="53"/>
        <v>0</v>
      </c>
      <c r="P211" s="8"/>
      <c r="Q211" s="2">
        <f t="shared" si="54"/>
        <v>121.45670000000088</v>
      </c>
      <c r="R211" s="2" t="str">
        <f t="shared" si="52"/>
        <v xml:space="preserve">№179 </v>
      </c>
    </row>
    <row r="212" spans="1:18">
      <c r="A212" s="25" t="s">
        <v>216</v>
      </c>
      <c r="B212" s="26">
        <v>11679.710000000001</v>
      </c>
      <c r="C212" s="27">
        <v>5967.35</v>
      </c>
      <c r="D212" s="25">
        <v>17647.060000000001</v>
      </c>
      <c r="E212" s="26">
        <v>11778.02</v>
      </c>
      <c r="F212" s="27">
        <v>6008.31</v>
      </c>
      <c r="G212" s="25">
        <v>17786.350000000002</v>
      </c>
      <c r="H212" s="26">
        <f t="shared" si="49"/>
        <v>98.309999999999491</v>
      </c>
      <c r="I212" s="26">
        <f t="shared" si="49"/>
        <v>40.960000000000036</v>
      </c>
      <c r="J212" s="26">
        <f t="shared" si="51"/>
        <v>139.26999999999953</v>
      </c>
      <c r="K212" s="26">
        <f>[1]Оплата!AY210</f>
        <v>-1160.8000000000063</v>
      </c>
      <c r="L212" s="26">
        <f>[1]Оплата!W210</f>
        <v>1500</v>
      </c>
      <c r="M212" s="26">
        <f t="shared" si="50"/>
        <v>628.20089999999675</v>
      </c>
      <c r="N212" s="27">
        <f t="shared" si="50"/>
        <v>98.713600000000099</v>
      </c>
      <c r="O212" s="25">
        <f t="shared" si="53"/>
        <v>726.91449999999691</v>
      </c>
      <c r="P212" s="25"/>
      <c r="Q212" s="27">
        <f t="shared" si="54"/>
        <v>-387.71450000000323</v>
      </c>
      <c r="R212" s="27" t="str">
        <f t="shared" si="52"/>
        <v xml:space="preserve">№180 </v>
      </c>
    </row>
    <row r="213" spans="1:18">
      <c r="A213" s="8" t="s">
        <v>217</v>
      </c>
      <c r="B213" s="29">
        <v>3003.33</v>
      </c>
      <c r="C213" s="2">
        <v>5006.2</v>
      </c>
      <c r="D213" s="8">
        <v>8009.6</v>
      </c>
      <c r="E213" s="29">
        <v>3003.33</v>
      </c>
      <c r="F213" s="2">
        <v>5006.2</v>
      </c>
      <c r="G213" s="8">
        <v>8009.6</v>
      </c>
      <c r="H213" s="29">
        <f t="shared" si="49"/>
        <v>0</v>
      </c>
      <c r="I213" s="29">
        <f t="shared" si="49"/>
        <v>0</v>
      </c>
      <c r="J213" s="29">
        <f t="shared" si="51"/>
        <v>0</v>
      </c>
      <c r="K213" s="29">
        <f>[1]Оплата!AY211</f>
        <v>3262.1392000000014</v>
      </c>
      <c r="L213" s="29">
        <f>[1]Оплата!W211</f>
        <v>0</v>
      </c>
      <c r="M213" s="29">
        <f t="shared" si="50"/>
        <v>0</v>
      </c>
      <c r="N213" s="2">
        <f t="shared" si="50"/>
        <v>0</v>
      </c>
      <c r="O213" s="8">
        <f t="shared" si="53"/>
        <v>0</v>
      </c>
      <c r="P213" s="8"/>
      <c r="Q213" s="2">
        <f t="shared" si="54"/>
        <v>3262.1392000000014</v>
      </c>
      <c r="R213" s="2" t="str">
        <f t="shared" si="52"/>
        <v xml:space="preserve">№181 </v>
      </c>
    </row>
    <row r="214" spans="1:18">
      <c r="A214" s="25" t="s">
        <v>218</v>
      </c>
      <c r="B214" s="26">
        <v>34440.53</v>
      </c>
      <c r="C214" s="27">
        <v>41412.28</v>
      </c>
      <c r="D214" s="25">
        <v>75852.95</v>
      </c>
      <c r="E214" s="26">
        <v>34440.53</v>
      </c>
      <c r="F214" s="27">
        <v>41412.28</v>
      </c>
      <c r="G214" s="25">
        <v>75852.95</v>
      </c>
      <c r="H214" s="26">
        <f t="shared" si="49"/>
        <v>0</v>
      </c>
      <c r="I214" s="26">
        <f t="shared" si="49"/>
        <v>0</v>
      </c>
      <c r="J214" s="26">
        <f t="shared" si="51"/>
        <v>0</v>
      </c>
      <c r="K214" s="26">
        <f>[1]Оплата!AY212</f>
        <v>97.697499999996595</v>
      </c>
      <c r="L214" s="26">
        <f>[1]Оплата!W212</f>
        <v>0</v>
      </c>
      <c r="M214" s="26">
        <f t="shared" si="50"/>
        <v>0</v>
      </c>
      <c r="N214" s="27">
        <f t="shared" si="50"/>
        <v>0</v>
      </c>
      <c r="O214" s="25">
        <f t="shared" si="53"/>
        <v>0</v>
      </c>
      <c r="P214" s="25"/>
      <c r="Q214" s="27">
        <f t="shared" si="54"/>
        <v>97.697499999996595</v>
      </c>
      <c r="R214" s="27" t="str">
        <f t="shared" si="52"/>
        <v xml:space="preserve">№182 </v>
      </c>
    </row>
    <row r="215" spans="1:18">
      <c r="A215" s="8" t="s">
        <v>219</v>
      </c>
      <c r="B215" s="29">
        <v>1462.44</v>
      </c>
      <c r="C215" s="2">
        <v>445.39</v>
      </c>
      <c r="D215" s="8">
        <v>1907.8400000000001</v>
      </c>
      <c r="E215" s="29">
        <v>1462.44</v>
      </c>
      <c r="F215" s="2">
        <v>445.39</v>
      </c>
      <c r="G215" s="8">
        <v>1907.8400000000001</v>
      </c>
      <c r="H215" s="29">
        <f t="shared" si="49"/>
        <v>0</v>
      </c>
      <c r="I215" s="29">
        <f t="shared" si="49"/>
        <v>0</v>
      </c>
      <c r="J215" s="29">
        <f t="shared" si="51"/>
        <v>0</v>
      </c>
      <c r="K215" s="29">
        <f>[1]Оплата!AY213</f>
        <v>-1151.2801000000004</v>
      </c>
      <c r="L215" s="29">
        <f>[1]Оплата!W213</f>
        <v>0</v>
      </c>
      <c r="M215" s="29">
        <f t="shared" si="50"/>
        <v>0</v>
      </c>
      <c r="N215" s="2">
        <f t="shared" si="50"/>
        <v>0</v>
      </c>
      <c r="O215" s="8">
        <f t="shared" si="53"/>
        <v>0</v>
      </c>
      <c r="P215" s="8"/>
      <c r="Q215" s="2">
        <f t="shared" si="54"/>
        <v>-1151.2801000000004</v>
      </c>
      <c r="R215" s="2" t="str">
        <f t="shared" si="52"/>
        <v xml:space="preserve">№183 </v>
      </c>
    </row>
    <row r="216" spans="1:18">
      <c r="A216" s="25" t="s">
        <v>220</v>
      </c>
      <c r="B216" s="26">
        <v>11456.95</v>
      </c>
      <c r="C216" s="27">
        <v>5389.1900000000005</v>
      </c>
      <c r="D216" s="25">
        <v>16846.16</v>
      </c>
      <c r="E216" s="26">
        <v>11610.72</v>
      </c>
      <c r="F216" s="27">
        <v>5463.58</v>
      </c>
      <c r="G216" s="25">
        <v>17074.310000000001</v>
      </c>
      <c r="H216" s="26">
        <f t="shared" si="49"/>
        <v>153.76999999999862</v>
      </c>
      <c r="I216" s="26">
        <f t="shared" si="49"/>
        <v>74.389999999999418</v>
      </c>
      <c r="J216" s="26">
        <f t="shared" si="51"/>
        <v>228.15999999999804</v>
      </c>
      <c r="K216" s="26">
        <f>[1]Оплата!AY214</f>
        <v>-933.39080000000172</v>
      </c>
      <c r="L216" s="26">
        <f>[1]Оплата!W214</f>
        <v>1100</v>
      </c>
      <c r="M216" s="26">
        <f t="shared" si="50"/>
        <v>982.59029999999109</v>
      </c>
      <c r="N216" s="27">
        <f t="shared" si="50"/>
        <v>179.27989999999861</v>
      </c>
      <c r="O216" s="25">
        <f t="shared" si="53"/>
        <v>1161.8701999999896</v>
      </c>
      <c r="P216" s="25"/>
      <c r="Q216" s="27">
        <f t="shared" si="54"/>
        <v>-995.26099999999133</v>
      </c>
      <c r="R216" s="27" t="str">
        <f t="shared" si="52"/>
        <v xml:space="preserve">№184 </v>
      </c>
    </row>
    <row r="217" spans="1:18">
      <c r="A217" s="8" t="s">
        <v>221</v>
      </c>
      <c r="B217" s="29">
        <v>2833.2400000000002</v>
      </c>
      <c r="C217" s="2">
        <v>1421.73</v>
      </c>
      <c r="D217" s="8">
        <v>4254.97</v>
      </c>
      <c r="E217" s="29">
        <v>2833.2400000000002</v>
      </c>
      <c r="F217" s="2">
        <v>1421.74</v>
      </c>
      <c r="G217" s="8">
        <v>4254.9800000000005</v>
      </c>
      <c r="H217" s="29">
        <f t="shared" si="49"/>
        <v>0</v>
      </c>
      <c r="I217" s="29">
        <f t="shared" si="49"/>
        <v>9.9999999999909051E-3</v>
      </c>
      <c r="J217" s="29">
        <f t="shared" si="51"/>
        <v>9.9999999999909051E-3</v>
      </c>
      <c r="K217" s="29">
        <f>[1]Оплата!AY215</f>
        <v>-4270.0989000000009</v>
      </c>
      <c r="L217" s="29">
        <f>[1]Оплата!W215</f>
        <v>0</v>
      </c>
      <c r="M217" s="29">
        <f t="shared" si="50"/>
        <v>0</v>
      </c>
      <c r="N217" s="2">
        <f t="shared" si="50"/>
        <v>2.4099999999978083E-2</v>
      </c>
      <c r="O217" s="8">
        <f t="shared" si="53"/>
        <v>2.4099999999978083E-2</v>
      </c>
      <c r="P217" s="8"/>
      <c r="Q217" s="2">
        <f t="shared" si="54"/>
        <v>-4270.1230000000005</v>
      </c>
      <c r="R217" s="2" t="str">
        <f t="shared" si="52"/>
        <v xml:space="preserve">№185 </v>
      </c>
    </row>
    <row r="218" spans="1:18">
      <c r="A218" s="25" t="s">
        <v>222</v>
      </c>
      <c r="B218" s="26">
        <v>1118.97</v>
      </c>
      <c r="C218" s="27">
        <v>1064.93</v>
      </c>
      <c r="D218" s="25">
        <v>2183.9</v>
      </c>
      <c r="E218" s="26">
        <v>1119.28</v>
      </c>
      <c r="F218" s="27">
        <v>1065.08</v>
      </c>
      <c r="G218" s="25">
        <v>2184.37</v>
      </c>
      <c r="H218" s="26">
        <f t="shared" si="49"/>
        <v>0.30999999999994543</v>
      </c>
      <c r="I218" s="26">
        <f t="shared" si="49"/>
        <v>0.14999999999986358</v>
      </c>
      <c r="J218" s="26">
        <f t="shared" si="51"/>
        <v>0.45999999999980901</v>
      </c>
      <c r="K218" s="26">
        <f>[1]Оплата!AY216</f>
        <v>-495.15850000000012</v>
      </c>
      <c r="L218" s="26">
        <f>[1]Оплата!W216</f>
        <v>0</v>
      </c>
      <c r="M218" s="26">
        <f t="shared" si="50"/>
        <v>1.9808999999996513</v>
      </c>
      <c r="N218" s="27">
        <f t="shared" si="50"/>
        <v>0.36149999999967125</v>
      </c>
      <c r="O218" s="25">
        <f t="shared" si="53"/>
        <v>2.3423999999993224</v>
      </c>
      <c r="P218" s="25"/>
      <c r="Q218" s="27">
        <f t="shared" si="54"/>
        <v>-497.50089999999943</v>
      </c>
      <c r="R218" s="27" t="str">
        <f t="shared" si="52"/>
        <v xml:space="preserve">№186 </v>
      </c>
    </row>
    <row r="219" spans="1:18">
      <c r="A219" s="8" t="s">
        <v>223</v>
      </c>
      <c r="B219" s="29">
        <v>2740.04</v>
      </c>
      <c r="C219" s="2">
        <v>1682.3400000000001</v>
      </c>
      <c r="D219" s="8">
        <v>4422.42</v>
      </c>
      <c r="E219" s="29">
        <v>2740.04</v>
      </c>
      <c r="F219" s="2">
        <v>1682.3400000000001</v>
      </c>
      <c r="G219" s="8">
        <v>4422.42</v>
      </c>
      <c r="H219" s="32">
        <f t="shared" ref="H219:I250" si="55">E219-B219</f>
        <v>0</v>
      </c>
      <c r="I219" s="32">
        <f t="shared" si="55"/>
        <v>0</v>
      </c>
      <c r="J219" s="29">
        <f t="shared" si="51"/>
        <v>0</v>
      </c>
      <c r="K219" s="29">
        <f>[1]Оплата!AY217</f>
        <v>750.30559999999969</v>
      </c>
      <c r="L219" s="29">
        <f>[1]Оплата!W217</f>
        <v>0</v>
      </c>
      <c r="M219" s="29">
        <f t="shared" ref="M219:N250" si="56">H219*M$6</f>
        <v>0</v>
      </c>
      <c r="N219" s="2">
        <f t="shared" si="56"/>
        <v>0</v>
      </c>
      <c r="O219" s="8">
        <f t="shared" si="53"/>
        <v>0</v>
      </c>
      <c r="P219" s="8"/>
      <c r="Q219" s="2">
        <f t="shared" si="54"/>
        <v>750.30559999999969</v>
      </c>
      <c r="R219" s="2" t="str">
        <f t="shared" si="52"/>
        <v xml:space="preserve">№187 </v>
      </c>
    </row>
    <row r="220" spans="1:18">
      <c r="A220" s="25" t="s">
        <v>224</v>
      </c>
      <c r="B220" s="26">
        <v>2893.71</v>
      </c>
      <c r="C220" s="27">
        <v>480.01</v>
      </c>
      <c r="D220" s="25">
        <v>3373.7200000000003</v>
      </c>
      <c r="E220" s="26">
        <v>2893.71</v>
      </c>
      <c r="F220" s="27">
        <v>480.01</v>
      </c>
      <c r="G220" s="25">
        <v>3373.7200000000003</v>
      </c>
      <c r="H220" s="26">
        <f t="shared" si="55"/>
        <v>0</v>
      </c>
      <c r="I220" s="26">
        <f t="shared" si="55"/>
        <v>0</v>
      </c>
      <c r="J220" s="26">
        <f t="shared" si="51"/>
        <v>0</v>
      </c>
      <c r="K220" s="26">
        <f>[1]Оплата!AY218</f>
        <v>-1739.1217000000001</v>
      </c>
      <c r="L220" s="26">
        <f>[1]Оплата!W218</f>
        <v>0</v>
      </c>
      <c r="M220" s="26">
        <f t="shared" si="56"/>
        <v>0</v>
      </c>
      <c r="N220" s="27">
        <f t="shared" si="56"/>
        <v>0</v>
      </c>
      <c r="O220" s="25">
        <f t="shared" si="53"/>
        <v>0</v>
      </c>
      <c r="P220" s="25"/>
      <c r="Q220" s="27">
        <f t="shared" si="54"/>
        <v>-1739.1217000000001</v>
      </c>
      <c r="R220" s="27" t="str">
        <f t="shared" si="52"/>
        <v>№188\1</v>
      </c>
    </row>
    <row r="221" spans="1:18" ht="14.25" customHeight="1">
      <c r="A221" s="8" t="s">
        <v>225</v>
      </c>
      <c r="B221" s="29">
        <v>1679.75</v>
      </c>
      <c r="C221" s="2">
        <v>1347.27</v>
      </c>
      <c r="D221" s="8">
        <v>3027.04</v>
      </c>
      <c r="E221" s="29">
        <v>1681.76</v>
      </c>
      <c r="F221" s="2">
        <v>1348.27</v>
      </c>
      <c r="G221" s="8">
        <v>3030.06</v>
      </c>
      <c r="H221" s="29">
        <f t="shared" si="55"/>
        <v>2.0099999999999909</v>
      </c>
      <c r="I221" s="29">
        <f t="shared" si="55"/>
        <v>1</v>
      </c>
      <c r="J221" s="29">
        <f t="shared" si="51"/>
        <v>3.0099999999999909</v>
      </c>
      <c r="K221" s="29">
        <f>[1]Оплата!AY219</f>
        <v>-940.93100000000038</v>
      </c>
      <c r="L221" s="29">
        <f>[1]Оплата!W219</f>
        <v>0</v>
      </c>
      <c r="M221" s="29">
        <f t="shared" si="56"/>
        <v>12.843899999999941</v>
      </c>
      <c r="N221" s="2">
        <f t="shared" si="56"/>
        <v>2.41</v>
      </c>
      <c r="O221" s="8">
        <f t="shared" si="53"/>
        <v>15.253899999999941</v>
      </c>
      <c r="P221" s="8"/>
      <c r="Q221" s="2">
        <f t="shared" si="54"/>
        <v>-956.18490000000031</v>
      </c>
      <c r="R221" s="2" t="str">
        <f t="shared" si="52"/>
        <v xml:space="preserve">№188\2 </v>
      </c>
    </row>
    <row r="222" spans="1:18">
      <c r="A222" s="25" t="s">
        <v>226</v>
      </c>
      <c r="B222" s="26">
        <v>7227.42</v>
      </c>
      <c r="C222" s="27">
        <v>4135.6099999999997</v>
      </c>
      <c r="D222" s="25">
        <v>11363.06</v>
      </c>
      <c r="E222" s="26">
        <v>7227.42</v>
      </c>
      <c r="F222" s="27">
        <v>4135.6099999999997</v>
      </c>
      <c r="G222" s="25">
        <v>11363.06</v>
      </c>
      <c r="H222" s="26">
        <f t="shared" si="55"/>
        <v>0</v>
      </c>
      <c r="I222" s="26">
        <f t="shared" si="55"/>
        <v>0</v>
      </c>
      <c r="J222" s="26">
        <f t="shared" si="51"/>
        <v>0</v>
      </c>
      <c r="K222" s="26">
        <f>[1]Оплата!AY220</f>
        <v>2804.2570999999998</v>
      </c>
      <c r="L222" s="26">
        <f>[1]Оплата!W220</f>
        <v>0</v>
      </c>
      <c r="M222" s="26">
        <f t="shared" si="56"/>
        <v>0</v>
      </c>
      <c r="N222" s="27">
        <f t="shared" si="56"/>
        <v>0</v>
      </c>
      <c r="O222" s="25">
        <f t="shared" si="53"/>
        <v>0</v>
      </c>
      <c r="P222" s="25"/>
      <c r="Q222" s="27">
        <f t="shared" si="54"/>
        <v>2804.2570999999998</v>
      </c>
      <c r="R222" s="27" t="str">
        <f t="shared" si="52"/>
        <v xml:space="preserve">№189 </v>
      </c>
    </row>
    <row r="223" spans="1:18">
      <c r="A223" s="8" t="s">
        <v>227</v>
      </c>
      <c r="B223" s="29">
        <v>3824.4300000000003</v>
      </c>
      <c r="C223" s="2">
        <v>1165.6000000000001</v>
      </c>
      <c r="D223" s="8">
        <v>4990.04</v>
      </c>
      <c r="E223" s="29">
        <v>3836.51</v>
      </c>
      <c r="F223" s="2">
        <v>1171.6400000000001</v>
      </c>
      <c r="G223" s="8">
        <v>5008.16</v>
      </c>
      <c r="H223" s="29">
        <f t="shared" si="55"/>
        <v>12.079999999999927</v>
      </c>
      <c r="I223" s="29">
        <f t="shared" si="55"/>
        <v>6.0399999999999636</v>
      </c>
      <c r="J223" s="29">
        <f t="shared" si="51"/>
        <v>18.119999999999891</v>
      </c>
      <c r="K223" s="29">
        <f>[1]Оплата!AY221</f>
        <v>-1097.4328000000007</v>
      </c>
      <c r="L223" s="29">
        <f>[1]Оплата!W221</f>
        <v>0</v>
      </c>
      <c r="M223" s="29">
        <f t="shared" si="56"/>
        <v>77.191199999999526</v>
      </c>
      <c r="N223" s="2">
        <f t="shared" si="56"/>
        <v>14.556399999999913</v>
      </c>
      <c r="O223" s="8">
        <f t="shared" si="53"/>
        <v>91.747599999999437</v>
      </c>
      <c r="P223" s="8"/>
      <c r="Q223" s="2">
        <f t="shared" si="54"/>
        <v>-1189.1804000000002</v>
      </c>
      <c r="R223" s="2" t="str">
        <f t="shared" si="52"/>
        <v xml:space="preserve">№190 </v>
      </c>
    </row>
    <row r="224" spans="1:18">
      <c r="A224" s="25" t="s">
        <v>228</v>
      </c>
      <c r="B224" s="26">
        <v>53.79</v>
      </c>
      <c r="C224" s="27">
        <v>10.91</v>
      </c>
      <c r="D224" s="25">
        <v>64.7</v>
      </c>
      <c r="E224" s="26">
        <v>53.800000000000004</v>
      </c>
      <c r="F224" s="27">
        <v>10.91</v>
      </c>
      <c r="G224" s="25">
        <v>64.72</v>
      </c>
      <c r="H224" s="26">
        <f t="shared" si="55"/>
        <v>1.0000000000005116E-2</v>
      </c>
      <c r="I224" s="26">
        <f t="shared" si="55"/>
        <v>0</v>
      </c>
      <c r="J224" s="26">
        <f t="shared" si="51"/>
        <v>1.0000000000005116E-2</v>
      </c>
      <c r="K224" s="26">
        <f>[1]Оплата!AY222</f>
        <v>-116.408</v>
      </c>
      <c r="L224" s="26">
        <f>[1]Оплата!W222</f>
        <v>0</v>
      </c>
      <c r="M224" s="26">
        <f t="shared" si="56"/>
        <v>6.3900000000032681E-2</v>
      </c>
      <c r="N224" s="27">
        <f t="shared" si="56"/>
        <v>0</v>
      </c>
      <c r="O224" s="25">
        <f t="shared" si="53"/>
        <v>6.3900000000032681E-2</v>
      </c>
      <c r="P224" s="25"/>
      <c r="Q224" s="27">
        <f t="shared" si="54"/>
        <v>-116.47190000000003</v>
      </c>
      <c r="R224" s="27" t="str">
        <f t="shared" si="52"/>
        <v xml:space="preserve">№191 </v>
      </c>
    </row>
    <row r="225" spans="1:18">
      <c r="A225" s="8" t="s">
        <v>229</v>
      </c>
      <c r="B225" s="29">
        <v>2666.71</v>
      </c>
      <c r="C225" s="2">
        <v>1018.71</v>
      </c>
      <c r="D225" s="8">
        <v>3685.4500000000003</v>
      </c>
      <c r="E225" s="29">
        <v>2666.71</v>
      </c>
      <c r="F225" s="2">
        <v>1018.71</v>
      </c>
      <c r="G225" s="8">
        <v>3685.4500000000003</v>
      </c>
      <c r="H225" s="29">
        <f t="shared" si="55"/>
        <v>0</v>
      </c>
      <c r="I225" s="29">
        <f t="shared" si="55"/>
        <v>0</v>
      </c>
      <c r="J225" s="29">
        <f t="shared" si="51"/>
        <v>0</v>
      </c>
      <c r="K225" s="29">
        <f>[1]Оплата!AY223</f>
        <v>844.77999999999975</v>
      </c>
      <c r="L225" s="29">
        <f>[1]Оплата!W223</f>
        <v>0</v>
      </c>
      <c r="M225" s="29">
        <f t="shared" si="56"/>
        <v>0</v>
      </c>
      <c r="N225" s="2">
        <f t="shared" si="56"/>
        <v>0</v>
      </c>
      <c r="O225" s="8">
        <f t="shared" si="53"/>
        <v>0</v>
      </c>
      <c r="P225" s="8"/>
      <c r="Q225" s="2">
        <f t="shared" si="54"/>
        <v>844.77999999999975</v>
      </c>
      <c r="R225" s="2" t="str">
        <f t="shared" si="52"/>
        <v xml:space="preserve">№202 </v>
      </c>
    </row>
    <row r="226" spans="1:18">
      <c r="A226" s="25" t="s">
        <v>230</v>
      </c>
      <c r="B226" s="26">
        <v>356.82</v>
      </c>
      <c r="C226" s="27">
        <v>129.80000000000001</v>
      </c>
      <c r="D226" s="25">
        <v>486.64</v>
      </c>
      <c r="E226" s="26">
        <v>356.82</v>
      </c>
      <c r="F226" s="27">
        <v>129.80000000000001</v>
      </c>
      <c r="G226" s="25">
        <v>486.64</v>
      </c>
      <c r="H226" s="26">
        <f t="shared" si="55"/>
        <v>0</v>
      </c>
      <c r="I226" s="26">
        <f t="shared" si="55"/>
        <v>0</v>
      </c>
      <c r="J226" s="26">
        <f t="shared" si="51"/>
        <v>0</v>
      </c>
      <c r="K226" s="26">
        <f>[1]Оплата!AY224</f>
        <v>1515.2954</v>
      </c>
      <c r="L226" s="26">
        <f>[1]Оплата!W224</f>
        <v>0</v>
      </c>
      <c r="M226" s="26">
        <f t="shared" si="56"/>
        <v>0</v>
      </c>
      <c r="N226" s="27">
        <f t="shared" si="56"/>
        <v>0</v>
      </c>
      <c r="O226" s="25">
        <f t="shared" si="53"/>
        <v>0</v>
      </c>
      <c r="P226" s="25"/>
      <c r="Q226" s="27">
        <f t="shared" si="54"/>
        <v>1515.2954</v>
      </c>
      <c r="R226" s="27" t="str">
        <f t="shared" si="52"/>
        <v xml:space="preserve">№203 </v>
      </c>
    </row>
    <row r="227" spans="1:18">
      <c r="A227" s="8" t="s">
        <v>231</v>
      </c>
      <c r="B227" s="29">
        <v>7083.89</v>
      </c>
      <c r="C227" s="2">
        <v>2152.65</v>
      </c>
      <c r="D227" s="8">
        <v>9236.5400000000009</v>
      </c>
      <c r="E227" s="29">
        <v>7083.89</v>
      </c>
      <c r="F227" s="2">
        <v>2152.65</v>
      </c>
      <c r="G227" s="8">
        <v>9236.5400000000009</v>
      </c>
      <c r="H227" s="29">
        <f t="shared" si="55"/>
        <v>0</v>
      </c>
      <c r="I227" s="29">
        <f t="shared" si="55"/>
        <v>0</v>
      </c>
      <c r="J227" s="29">
        <f t="shared" si="51"/>
        <v>0</v>
      </c>
      <c r="K227" s="29">
        <f>[1]Оплата!AY225</f>
        <v>-12.831200000001028</v>
      </c>
      <c r="L227" s="29">
        <f>[1]Оплата!W225</f>
        <v>0</v>
      </c>
      <c r="M227" s="29">
        <f t="shared" si="56"/>
        <v>0</v>
      </c>
      <c r="N227" s="2">
        <f t="shared" si="56"/>
        <v>0</v>
      </c>
      <c r="O227" s="8">
        <f t="shared" si="53"/>
        <v>0</v>
      </c>
      <c r="P227" s="8"/>
      <c r="Q227" s="2">
        <f t="shared" si="54"/>
        <v>-12.831200000001028</v>
      </c>
      <c r="R227" s="2" t="str">
        <f t="shared" si="52"/>
        <v xml:space="preserve">№204 </v>
      </c>
    </row>
    <row r="228" spans="1:18">
      <c r="A228" s="25" t="s">
        <v>232</v>
      </c>
      <c r="B228" s="26">
        <v>165</v>
      </c>
      <c r="C228" s="27">
        <v>192.73000000000002</v>
      </c>
      <c r="D228" s="25">
        <v>357.73</v>
      </c>
      <c r="E228" s="26">
        <v>165</v>
      </c>
      <c r="F228" s="27">
        <v>192.73000000000002</v>
      </c>
      <c r="G228" s="25">
        <v>357.73</v>
      </c>
      <c r="H228" s="26">
        <f t="shared" si="55"/>
        <v>0</v>
      </c>
      <c r="I228" s="26">
        <f t="shared" si="55"/>
        <v>0</v>
      </c>
      <c r="J228" s="26">
        <f t="shared" si="51"/>
        <v>0</v>
      </c>
      <c r="K228" s="26">
        <f>[1]Оплата!AY226</f>
        <v>81.993400000000022</v>
      </c>
      <c r="L228" s="26">
        <f>[1]Оплата!W226</f>
        <v>0</v>
      </c>
      <c r="M228" s="26">
        <f t="shared" si="56"/>
        <v>0</v>
      </c>
      <c r="N228" s="27">
        <f t="shared" si="56"/>
        <v>0</v>
      </c>
      <c r="O228" s="25">
        <f t="shared" si="53"/>
        <v>0</v>
      </c>
      <c r="P228" s="25"/>
      <c r="Q228" s="27">
        <f t="shared" si="54"/>
        <v>81.993400000000022</v>
      </c>
      <c r="R228" s="27" t="str">
        <f t="shared" si="52"/>
        <v xml:space="preserve">№205 </v>
      </c>
    </row>
    <row r="229" spans="1:18">
      <c r="A229" s="8" t="s">
        <v>233</v>
      </c>
      <c r="B229" s="29">
        <v>2465.17</v>
      </c>
      <c r="C229" s="2">
        <v>1702.33</v>
      </c>
      <c r="D229" s="8">
        <v>4167.51</v>
      </c>
      <c r="E229" s="29">
        <v>2465.1799999999998</v>
      </c>
      <c r="F229" s="2">
        <v>1702.3400000000001</v>
      </c>
      <c r="G229" s="8">
        <v>4167.53</v>
      </c>
      <c r="H229" s="29">
        <f t="shared" si="55"/>
        <v>9.9999999997635314E-3</v>
      </c>
      <c r="I229" s="29">
        <f t="shared" si="55"/>
        <v>1.0000000000218279E-2</v>
      </c>
      <c r="J229" s="29">
        <f t="shared" si="51"/>
        <v>1.999999999998181E-2</v>
      </c>
      <c r="K229" s="29">
        <f>[1]Оплата!AY227</f>
        <v>501.64129999999994</v>
      </c>
      <c r="L229" s="29">
        <f>[1]Оплата!W227</f>
        <v>0</v>
      </c>
      <c r="M229" s="29">
        <f t="shared" si="56"/>
        <v>6.3899999998488957E-2</v>
      </c>
      <c r="N229" s="2">
        <f t="shared" si="56"/>
        <v>2.4100000000526055E-2</v>
      </c>
      <c r="O229" s="8">
        <f t="shared" si="53"/>
        <v>8.7999999999015005E-2</v>
      </c>
      <c r="P229" s="8"/>
      <c r="Q229" s="2">
        <f t="shared" si="54"/>
        <v>501.55330000000095</v>
      </c>
      <c r="R229" s="2" t="str">
        <f t="shared" si="52"/>
        <v xml:space="preserve">№206 </v>
      </c>
    </row>
    <row r="230" spans="1:18">
      <c r="A230" s="25" t="s">
        <v>234</v>
      </c>
      <c r="B230" s="26">
        <v>3945.59</v>
      </c>
      <c r="C230" s="27">
        <v>2358.58</v>
      </c>
      <c r="D230" s="25">
        <v>6304.1900000000005</v>
      </c>
      <c r="E230" s="26">
        <v>3945.59</v>
      </c>
      <c r="F230" s="27">
        <v>2358.58</v>
      </c>
      <c r="G230" s="25">
        <v>6304.1900000000005</v>
      </c>
      <c r="H230" s="26">
        <f t="shared" si="55"/>
        <v>0</v>
      </c>
      <c r="I230" s="26">
        <f t="shared" si="55"/>
        <v>0</v>
      </c>
      <c r="J230" s="26">
        <f t="shared" si="51"/>
        <v>0</v>
      </c>
      <c r="K230" s="26">
        <f>[1]Оплата!AY228</f>
        <v>178.8059999999997</v>
      </c>
      <c r="L230" s="26">
        <f>[1]Оплата!W228</f>
        <v>0</v>
      </c>
      <c r="M230" s="26">
        <f t="shared" si="56"/>
        <v>0</v>
      </c>
      <c r="N230" s="27">
        <f t="shared" si="56"/>
        <v>0</v>
      </c>
      <c r="O230" s="25">
        <f t="shared" si="53"/>
        <v>0</v>
      </c>
      <c r="P230" s="25"/>
      <c r="Q230" s="27">
        <f t="shared" si="54"/>
        <v>178.8059999999997</v>
      </c>
      <c r="R230" s="27" t="str">
        <f t="shared" si="52"/>
        <v xml:space="preserve">№207 </v>
      </c>
    </row>
    <row r="231" spans="1:18">
      <c r="A231" s="8" t="s">
        <v>235</v>
      </c>
      <c r="B231" s="29">
        <v>4574.2300000000005</v>
      </c>
      <c r="C231" s="2">
        <v>1517.1000000000001</v>
      </c>
      <c r="D231" s="8">
        <v>6091.34</v>
      </c>
      <c r="E231" s="29">
        <v>4574.2300000000005</v>
      </c>
      <c r="F231" s="2">
        <v>1517.1000000000001</v>
      </c>
      <c r="G231" s="8">
        <v>6091.34</v>
      </c>
      <c r="H231" s="29">
        <f t="shared" si="55"/>
        <v>0</v>
      </c>
      <c r="I231" s="29">
        <f t="shared" si="55"/>
        <v>0</v>
      </c>
      <c r="J231" s="29">
        <f t="shared" si="51"/>
        <v>0</v>
      </c>
      <c r="K231" s="29">
        <f>[1]Оплата!AY229</f>
        <v>957.63429999999698</v>
      </c>
      <c r="L231" s="29">
        <f>[1]Оплата!W229</f>
        <v>0</v>
      </c>
      <c r="M231" s="29">
        <f t="shared" si="56"/>
        <v>0</v>
      </c>
      <c r="N231" s="2">
        <f t="shared" si="56"/>
        <v>0</v>
      </c>
      <c r="O231" s="8">
        <f t="shared" si="53"/>
        <v>0</v>
      </c>
      <c r="P231" s="8"/>
      <c r="Q231" s="2">
        <f t="shared" si="54"/>
        <v>957.63429999999698</v>
      </c>
      <c r="R231" s="2" t="str">
        <f t="shared" si="52"/>
        <v xml:space="preserve">№208 </v>
      </c>
    </row>
    <row r="232" spans="1:18">
      <c r="A232" s="25" t="s">
        <v>236</v>
      </c>
      <c r="B232" s="26">
        <v>733.43000000000006</v>
      </c>
      <c r="C232" s="27">
        <v>350.59000000000003</v>
      </c>
      <c r="D232" s="25">
        <v>1084.04</v>
      </c>
      <c r="E232" s="26">
        <v>733.43000000000006</v>
      </c>
      <c r="F232" s="27">
        <v>350.59000000000003</v>
      </c>
      <c r="G232" s="25">
        <v>1084.04</v>
      </c>
      <c r="H232" s="26">
        <f t="shared" si="55"/>
        <v>0</v>
      </c>
      <c r="I232" s="26">
        <f t="shared" si="55"/>
        <v>0</v>
      </c>
      <c r="J232" s="26">
        <f t="shared" si="51"/>
        <v>0</v>
      </c>
      <c r="K232" s="26">
        <f>[1]Оплата!AY230</f>
        <v>9782.4106999999985</v>
      </c>
      <c r="L232" s="26">
        <f>[1]Оплата!W230</f>
        <v>0</v>
      </c>
      <c r="M232" s="26">
        <f t="shared" si="56"/>
        <v>0</v>
      </c>
      <c r="N232" s="27">
        <f t="shared" si="56"/>
        <v>0</v>
      </c>
      <c r="O232" s="25">
        <f t="shared" si="53"/>
        <v>0</v>
      </c>
      <c r="P232" s="25"/>
      <c r="Q232" s="27">
        <f t="shared" si="54"/>
        <v>9782.4106999999985</v>
      </c>
      <c r="R232" s="27" t="str">
        <f t="shared" si="52"/>
        <v xml:space="preserve">№209 </v>
      </c>
    </row>
    <row r="233" spans="1:18">
      <c r="A233" s="8" t="s">
        <v>237</v>
      </c>
      <c r="B233" s="29">
        <v>11343.44</v>
      </c>
      <c r="C233" s="2">
        <v>3912.11</v>
      </c>
      <c r="D233" s="8">
        <v>15255.630000000001</v>
      </c>
      <c r="E233" s="29">
        <v>11465.81</v>
      </c>
      <c r="F233" s="2">
        <v>3973.08</v>
      </c>
      <c r="G233" s="8">
        <v>15438.970000000001</v>
      </c>
      <c r="H233" s="29">
        <f t="shared" si="55"/>
        <v>122.36999999999898</v>
      </c>
      <c r="I233" s="29">
        <f t="shared" si="55"/>
        <v>60.9699999999998</v>
      </c>
      <c r="J233" s="29">
        <f t="shared" si="51"/>
        <v>183.33999999999878</v>
      </c>
      <c r="K233" s="29">
        <f>[1]Оплата!AY231</f>
        <v>-2962.6228000000037</v>
      </c>
      <c r="L233" s="29">
        <f>[1]Оплата!W231</f>
        <v>0</v>
      </c>
      <c r="M233" s="29">
        <f t="shared" si="56"/>
        <v>781.9442999999934</v>
      </c>
      <c r="N233" s="2">
        <f t="shared" si="56"/>
        <v>146.93769999999952</v>
      </c>
      <c r="O233" s="8">
        <f t="shared" si="53"/>
        <v>928.8819999999929</v>
      </c>
      <c r="P233" s="8"/>
      <c r="Q233" s="2">
        <f t="shared" si="54"/>
        <v>-3891.5047999999965</v>
      </c>
      <c r="R233" s="2" t="str">
        <f t="shared" si="52"/>
        <v xml:space="preserve">№210 </v>
      </c>
    </row>
    <row r="234" spans="1:18">
      <c r="A234" s="25" t="s">
        <v>238</v>
      </c>
      <c r="B234" s="26">
        <v>6987.3</v>
      </c>
      <c r="C234" s="27">
        <v>3126.15</v>
      </c>
      <c r="D234" s="25">
        <v>10113.460000000001</v>
      </c>
      <c r="E234" s="26">
        <v>6987.3600000000006</v>
      </c>
      <c r="F234" s="27">
        <v>3126.19</v>
      </c>
      <c r="G234" s="25">
        <v>10113.550000000001</v>
      </c>
      <c r="H234" s="26">
        <f t="shared" si="55"/>
        <v>6.0000000000400178E-2</v>
      </c>
      <c r="I234" s="26">
        <f t="shared" si="55"/>
        <v>3.999999999996362E-2</v>
      </c>
      <c r="J234" s="26">
        <f t="shared" si="51"/>
        <v>0.1000000000003638</v>
      </c>
      <c r="K234" s="26">
        <f>[1]Оплата!AY232</f>
        <v>-1877.5025000000001</v>
      </c>
      <c r="L234" s="26">
        <f>[1]Оплата!W232</f>
        <v>2000</v>
      </c>
      <c r="M234" s="26">
        <f t="shared" si="56"/>
        <v>0.38340000000255714</v>
      </c>
      <c r="N234" s="27">
        <f t="shared" si="56"/>
        <v>9.6399999999912334E-2</v>
      </c>
      <c r="O234" s="25">
        <f t="shared" si="53"/>
        <v>0.47980000000246947</v>
      </c>
      <c r="P234" s="25"/>
      <c r="Q234" s="27">
        <f t="shared" si="54"/>
        <v>122.01769999999738</v>
      </c>
      <c r="R234" s="27" t="str">
        <f t="shared" si="52"/>
        <v xml:space="preserve">№210а </v>
      </c>
    </row>
    <row r="235" spans="1:18">
      <c r="A235" s="8" t="s">
        <v>239</v>
      </c>
      <c r="B235" s="29">
        <v>5395.27</v>
      </c>
      <c r="C235" s="2">
        <v>2896.39</v>
      </c>
      <c r="D235" s="8">
        <v>8291.67</v>
      </c>
      <c r="E235" s="29">
        <v>5395.27</v>
      </c>
      <c r="F235" s="2">
        <v>2896.39</v>
      </c>
      <c r="G235" s="8">
        <v>8291.67</v>
      </c>
      <c r="H235" s="29">
        <f t="shared" si="55"/>
        <v>0</v>
      </c>
      <c r="I235" s="29">
        <f t="shared" si="55"/>
        <v>0</v>
      </c>
      <c r="J235" s="29">
        <f t="shared" si="51"/>
        <v>0</v>
      </c>
      <c r="K235" s="29">
        <f>[1]Оплата!AY233</f>
        <v>18.15179999999782</v>
      </c>
      <c r="L235" s="29">
        <f>[1]Оплата!W233</f>
        <v>0</v>
      </c>
      <c r="M235" s="29">
        <f t="shared" si="56"/>
        <v>0</v>
      </c>
      <c r="N235" s="2">
        <f t="shared" si="56"/>
        <v>0</v>
      </c>
      <c r="O235" s="8">
        <f t="shared" si="53"/>
        <v>0</v>
      </c>
      <c r="P235" s="8"/>
      <c r="Q235" s="2">
        <f t="shared" si="54"/>
        <v>18.15179999999782</v>
      </c>
      <c r="R235" s="2" t="str">
        <f t="shared" si="52"/>
        <v xml:space="preserve">№211 </v>
      </c>
    </row>
    <row r="236" spans="1:18">
      <c r="A236" s="25" t="s">
        <v>240</v>
      </c>
      <c r="B236" s="26">
        <v>1519.97</v>
      </c>
      <c r="C236" s="27">
        <v>973.17000000000007</v>
      </c>
      <c r="D236" s="25">
        <v>2493.16</v>
      </c>
      <c r="E236" s="26">
        <v>1519.97</v>
      </c>
      <c r="F236" s="27">
        <v>973.17000000000007</v>
      </c>
      <c r="G236" s="25">
        <v>2493.16</v>
      </c>
      <c r="H236" s="26">
        <f t="shared" si="55"/>
        <v>0</v>
      </c>
      <c r="I236" s="26">
        <f t="shared" si="55"/>
        <v>0</v>
      </c>
      <c r="J236" s="26">
        <f t="shared" si="51"/>
        <v>0</v>
      </c>
      <c r="K236" s="26">
        <f>[1]Оплата!AY234</f>
        <v>-1420.8676000000005</v>
      </c>
      <c r="L236" s="26">
        <f>[1]Оплата!W234</f>
        <v>0</v>
      </c>
      <c r="M236" s="26">
        <f t="shared" si="56"/>
        <v>0</v>
      </c>
      <c r="N236" s="27">
        <f t="shared" si="56"/>
        <v>0</v>
      </c>
      <c r="O236" s="25">
        <f t="shared" si="53"/>
        <v>0</v>
      </c>
      <c r="P236" s="25"/>
      <c r="Q236" s="27">
        <f t="shared" si="54"/>
        <v>-1420.8676000000005</v>
      </c>
      <c r="R236" s="27" t="str">
        <f t="shared" si="52"/>
        <v xml:space="preserve">№212 </v>
      </c>
    </row>
    <row r="237" spans="1:18">
      <c r="A237" s="8" t="s">
        <v>241</v>
      </c>
      <c r="B237" s="29">
        <v>1773.14</v>
      </c>
      <c r="C237" s="2">
        <v>2668.51</v>
      </c>
      <c r="D237" s="8">
        <v>4441.78</v>
      </c>
      <c r="E237" s="29">
        <v>1773.14</v>
      </c>
      <c r="F237" s="2">
        <v>2668.51</v>
      </c>
      <c r="G237" s="8">
        <v>4441.78</v>
      </c>
      <c r="H237" s="29">
        <f t="shared" si="55"/>
        <v>0</v>
      </c>
      <c r="I237" s="29">
        <f t="shared" si="55"/>
        <v>0</v>
      </c>
      <c r="J237" s="29">
        <f t="shared" si="51"/>
        <v>0</v>
      </c>
      <c r="K237" s="29">
        <f>[1]Оплата!AY235</f>
        <v>-1885.5263000000009</v>
      </c>
      <c r="L237" s="29">
        <f>[1]Оплата!W235</f>
        <v>0</v>
      </c>
      <c r="M237" s="29">
        <f t="shared" si="56"/>
        <v>0</v>
      </c>
      <c r="N237" s="2">
        <f t="shared" si="56"/>
        <v>0</v>
      </c>
      <c r="O237" s="8">
        <f t="shared" si="53"/>
        <v>0</v>
      </c>
      <c r="P237" s="8"/>
      <c r="Q237" s="2">
        <f t="shared" si="54"/>
        <v>-1885.5263000000009</v>
      </c>
      <c r="R237" s="2" t="str">
        <f t="shared" si="52"/>
        <v xml:space="preserve">№213 </v>
      </c>
    </row>
    <row r="238" spans="1:18">
      <c r="A238" s="25" t="s">
        <v>242</v>
      </c>
      <c r="B238" s="26">
        <v>15131.81</v>
      </c>
      <c r="C238" s="27">
        <v>7406.76</v>
      </c>
      <c r="D238" s="25">
        <v>22538.58</v>
      </c>
      <c r="E238" s="26">
        <v>15478</v>
      </c>
      <c r="F238" s="27">
        <v>7613.53</v>
      </c>
      <c r="G238" s="25">
        <v>23091.53</v>
      </c>
      <c r="H238" s="26">
        <f t="shared" si="55"/>
        <v>346.19000000000051</v>
      </c>
      <c r="I238" s="26">
        <f t="shared" si="55"/>
        <v>206.76999999999953</v>
      </c>
      <c r="J238" s="26">
        <f t="shared" si="51"/>
        <v>552.96</v>
      </c>
      <c r="K238" s="26">
        <f>[1]Оплата!AY236</f>
        <v>1194.7956000000049</v>
      </c>
      <c r="L238" s="26">
        <f>[1]Оплата!W236</f>
        <v>0</v>
      </c>
      <c r="M238" s="26">
        <f t="shared" si="56"/>
        <v>2212.1541000000029</v>
      </c>
      <c r="N238" s="27">
        <f t="shared" si="56"/>
        <v>498.31569999999891</v>
      </c>
      <c r="O238" s="25">
        <f t="shared" si="53"/>
        <v>2710.4698000000017</v>
      </c>
      <c r="P238" s="25"/>
      <c r="Q238" s="27">
        <f t="shared" si="54"/>
        <v>-1515.6741999999967</v>
      </c>
      <c r="R238" s="27" t="str">
        <f t="shared" si="52"/>
        <v xml:space="preserve">№214 </v>
      </c>
    </row>
    <row r="239" spans="1:18">
      <c r="A239" s="8" t="s">
        <v>243</v>
      </c>
      <c r="B239" s="29">
        <v>10421.030000000001</v>
      </c>
      <c r="C239" s="2">
        <v>4958.8599999999997</v>
      </c>
      <c r="D239" s="8">
        <v>15379.94</v>
      </c>
      <c r="E239" s="29">
        <v>10446.32</v>
      </c>
      <c r="F239" s="2">
        <v>4971.58</v>
      </c>
      <c r="G239" s="8">
        <v>15417.95</v>
      </c>
      <c r="H239" s="29">
        <f t="shared" si="55"/>
        <v>25.289999999999054</v>
      </c>
      <c r="I239" s="29">
        <f t="shared" si="55"/>
        <v>12.720000000000255</v>
      </c>
      <c r="J239" s="29">
        <f t="shared" si="51"/>
        <v>38.009999999999309</v>
      </c>
      <c r="K239" s="29">
        <f>[1]Оплата!AY237</f>
        <v>615.66300000000342</v>
      </c>
      <c r="L239" s="29">
        <f>[1]Оплата!W237</f>
        <v>0</v>
      </c>
      <c r="M239" s="29">
        <f t="shared" si="56"/>
        <v>161.60309999999396</v>
      </c>
      <c r="N239" s="2">
        <f t="shared" si="56"/>
        <v>30.655200000000615</v>
      </c>
      <c r="O239" s="8">
        <f t="shared" si="53"/>
        <v>192.25829999999456</v>
      </c>
      <c r="P239" s="8"/>
      <c r="Q239" s="2">
        <f t="shared" si="54"/>
        <v>423.40470000000886</v>
      </c>
      <c r="R239" s="2" t="str">
        <f t="shared" si="52"/>
        <v xml:space="preserve">№215 </v>
      </c>
    </row>
    <row r="240" spans="1:18">
      <c r="A240" s="25" t="s">
        <v>244</v>
      </c>
      <c r="B240" s="26">
        <v>1330.31</v>
      </c>
      <c r="C240" s="27">
        <v>669.92</v>
      </c>
      <c r="D240" s="25">
        <v>2000.24</v>
      </c>
      <c r="E240" s="26">
        <v>1330.31</v>
      </c>
      <c r="F240" s="27">
        <v>669.92</v>
      </c>
      <c r="G240" s="25">
        <v>2000.24</v>
      </c>
      <c r="H240" s="26">
        <f t="shared" si="55"/>
        <v>0</v>
      </c>
      <c r="I240" s="26">
        <f t="shared" si="55"/>
        <v>0</v>
      </c>
      <c r="J240" s="26">
        <f t="shared" si="51"/>
        <v>0</v>
      </c>
      <c r="K240" s="26">
        <f>[1]Оплата!AY238</f>
        <v>699.10190000000102</v>
      </c>
      <c r="L240" s="26">
        <f>[1]Оплата!W238</f>
        <v>0</v>
      </c>
      <c r="M240" s="26">
        <f t="shared" si="56"/>
        <v>0</v>
      </c>
      <c r="N240" s="27">
        <f t="shared" si="56"/>
        <v>0</v>
      </c>
      <c r="O240" s="25">
        <f t="shared" si="53"/>
        <v>0</v>
      </c>
      <c r="P240" s="25"/>
      <c r="Q240" s="27">
        <f t="shared" si="54"/>
        <v>699.10190000000102</v>
      </c>
      <c r="R240" s="27" t="str">
        <f t="shared" si="52"/>
        <v>№216</v>
      </c>
    </row>
    <row r="241" spans="1:18">
      <c r="A241" s="8" t="s">
        <v>245</v>
      </c>
      <c r="B241" s="29">
        <v>15905.45</v>
      </c>
      <c r="C241" s="2">
        <v>7724.6</v>
      </c>
      <c r="D241" s="8">
        <v>23630.05</v>
      </c>
      <c r="E241" s="29">
        <v>16353.220000000001</v>
      </c>
      <c r="F241" s="2">
        <v>7898.04</v>
      </c>
      <c r="G241" s="8">
        <v>24251.260000000002</v>
      </c>
      <c r="H241" s="29">
        <f t="shared" si="55"/>
        <v>447.77000000000044</v>
      </c>
      <c r="I241" s="29">
        <f t="shared" si="55"/>
        <v>173.4399999999996</v>
      </c>
      <c r="J241" s="29">
        <f t="shared" si="51"/>
        <v>621.21</v>
      </c>
      <c r="K241" s="29">
        <f>[1]Оплата!AY239</f>
        <v>-2158.5589000000036</v>
      </c>
      <c r="L241" s="29">
        <f>[1]Оплата!W239</f>
        <v>2158.56</v>
      </c>
      <c r="M241" s="29">
        <f t="shared" si="56"/>
        <v>2861.2503000000024</v>
      </c>
      <c r="N241" s="2">
        <f t="shared" si="56"/>
        <v>417.99039999999906</v>
      </c>
      <c r="O241" s="8">
        <f t="shared" si="53"/>
        <v>3279.2407000000017</v>
      </c>
      <c r="P241" s="8"/>
      <c r="Q241" s="2">
        <f t="shared" si="54"/>
        <v>-3279.2396000000058</v>
      </c>
      <c r="R241" s="2" t="str">
        <f t="shared" si="52"/>
        <v xml:space="preserve">№217 </v>
      </c>
    </row>
    <row r="242" spans="1:18">
      <c r="A242" s="25" t="s">
        <v>246</v>
      </c>
      <c r="B242" s="26">
        <v>458.19</v>
      </c>
      <c r="C242" s="27">
        <v>1781.97</v>
      </c>
      <c r="D242" s="25">
        <v>2240.17</v>
      </c>
      <c r="E242" s="26">
        <v>458.40000000000003</v>
      </c>
      <c r="F242" s="27">
        <v>1782.07</v>
      </c>
      <c r="G242" s="25">
        <v>2240.4900000000002</v>
      </c>
      <c r="H242" s="26">
        <f t="shared" si="55"/>
        <v>0.21000000000003638</v>
      </c>
      <c r="I242" s="26">
        <f t="shared" si="55"/>
        <v>9.9999999999909051E-2</v>
      </c>
      <c r="J242" s="26">
        <f t="shared" si="51"/>
        <v>0.30999999999994543</v>
      </c>
      <c r="K242" s="26">
        <f>[1]Оплата!AY240</f>
        <v>655.20739999999967</v>
      </c>
      <c r="L242" s="26">
        <f>[1]Оплата!W240</f>
        <v>0</v>
      </c>
      <c r="M242" s="26">
        <f t="shared" si="56"/>
        <v>1.3419000000002324</v>
      </c>
      <c r="N242" s="27">
        <f t="shared" si="56"/>
        <v>0.24099999999978083</v>
      </c>
      <c r="O242" s="25">
        <f t="shared" si="53"/>
        <v>1.5829000000000133</v>
      </c>
      <c r="P242" s="25"/>
      <c r="Q242" s="27">
        <f t="shared" si="54"/>
        <v>653.62449999999967</v>
      </c>
      <c r="R242" s="27" t="str">
        <f t="shared" si="52"/>
        <v xml:space="preserve">№218 </v>
      </c>
    </row>
    <row r="243" spans="1:18">
      <c r="A243" s="8" t="s">
        <v>247</v>
      </c>
      <c r="B243" s="29">
        <v>3479.9300000000003</v>
      </c>
      <c r="C243" s="2">
        <v>3061.2000000000003</v>
      </c>
      <c r="D243" s="8">
        <v>6541.14</v>
      </c>
      <c r="E243" s="29">
        <v>3479.9300000000003</v>
      </c>
      <c r="F243" s="2">
        <v>3061.2000000000003</v>
      </c>
      <c r="G243" s="8">
        <v>6541.14</v>
      </c>
      <c r="H243" s="29">
        <f t="shared" si="55"/>
        <v>0</v>
      </c>
      <c r="I243" s="29">
        <f t="shared" si="55"/>
        <v>0</v>
      </c>
      <c r="J243" s="29">
        <f t="shared" si="51"/>
        <v>0</v>
      </c>
      <c r="K243" s="29">
        <f>[1]Оплата!AY241</f>
        <v>-229.7581570000026</v>
      </c>
      <c r="L243" s="29">
        <f>[1]Оплата!W241</f>
        <v>0</v>
      </c>
      <c r="M243" s="29">
        <f t="shared" si="56"/>
        <v>0</v>
      </c>
      <c r="N243" s="2">
        <f t="shared" si="56"/>
        <v>0</v>
      </c>
      <c r="O243" s="8">
        <f t="shared" si="53"/>
        <v>0</v>
      </c>
      <c r="P243" s="8"/>
      <c r="Q243" s="2">
        <f t="shared" si="54"/>
        <v>-229.7581570000026</v>
      </c>
      <c r="R243" s="2" t="str">
        <f t="shared" si="52"/>
        <v xml:space="preserve">№219 </v>
      </c>
    </row>
    <row r="244" spans="1:18">
      <c r="A244" s="25" t="s">
        <v>248</v>
      </c>
      <c r="B244" s="26">
        <v>1499.4</v>
      </c>
      <c r="C244" s="27">
        <v>153.78</v>
      </c>
      <c r="D244" s="25">
        <v>1653.18</v>
      </c>
      <c r="E244" s="26">
        <v>1499.4</v>
      </c>
      <c r="F244" s="27">
        <v>153.78</v>
      </c>
      <c r="G244" s="25">
        <v>1653.19</v>
      </c>
      <c r="H244" s="26">
        <f t="shared" si="55"/>
        <v>0</v>
      </c>
      <c r="I244" s="26">
        <f t="shared" si="55"/>
        <v>0</v>
      </c>
      <c r="J244" s="26">
        <f t="shared" si="51"/>
        <v>0</v>
      </c>
      <c r="K244" s="26">
        <f>[1]Оплата!AY242</f>
        <v>-1665.2842000000012</v>
      </c>
      <c r="L244" s="26">
        <f>[1]Оплата!W242</f>
        <v>0</v>
      </c>
      <c r="M244" s="26">
        <f t="shared" si="56"/>
        <v>0</v>
      </c>
      <c r="N244" s="27">
        <f t="shared" si="56"/>
        <v>0</v>
      </c>
      <c r="O244" s="25">
        <f t="shared" si="53"/>
        <v>0</v>
      </c>
      <c r="P244" s="25"/>
      <c r="Q244" s="27">
        <f t="shared" si="54"/>
        <v>-1665.2842000000012</v>
      </c>
      <c r="R244" s="27" t="str">
        <f t="shared" si="52"/>
        <v xml:space="preserve">№220 </v>
      </c>
    </row>
    <row r="245" spans="1:18">
      <c r="A245" s="8" t="s">
        <v>249</v>
      </c>
      <c r="B245" s="29">
        <v>2650.7200000000003</v>
      </c>
      <c r="C245" s="2">
        <v>1527.42</v>
      </c>
      <c r="D245" s="8">
        <v>4178.1400000000003</v>
      </c>
      <c r="E245" s="29">
        <v>2650.7200000000003</v>
      </c>
      <c r="F245" s="2">
        <v>1527.42</v>
      </c>
      <c r="G245" s="8">
        <v>4178.1400000000003</v>
      </c>
      <c r="H245" s="29">
        <f t="shared" si="55"/>
        <v>0</v>
      </c>
      <c r="I245" s="29">
        <f t="shared" si="55"/>
        <v>0</v>
      </c>
      <c r="J245" s="29">
        <f t="shared" si="51"/>
        <v>0</v>
      </c>
      <c r="K245" s="29">
        <f>[1]Оплата!AY243</f>
        <v>-6953.0045999999993</v>
      </c>
      <c r="L245" s="29">
        <f>[1]Оплата!W243</f>
        <v>0</v>
      </c>
      <c r="M245" s="29">
        <f t="shared" si="56"/>
        <v>0</v>
      </c>
      <c r="N245" s="2">
        <f t="shared" si="56"/>
        <v>0</v>
      </c>
      <c r="O245" s="8">
        <f t="shared" si="53"/>
        <v>0</v>
      </c>
      <c r="P245" s="8"/>
      <c r="Q245" s="2">
        <f t="shared" si="54"/>
        <v>-6953.0045999999993</v>
      </c>
      <c r="R245" s="2" t="str">
        <f t="shared" si="52"/>
        <v xml:space="preserve">№221 </v>
      </c>
    </row>
    <row r="246" spans="1:18">
      <c r="A246" s="25" t="s">
        <v>250</v>
      </c>
      <c r="B246" s="26">
        <v>3851.2200000000003</v>
      </c>
      <c r="C246" s="27">
        <v>1592.82</v>
      </c>
      <c r="D246" s="25">
        <v>5444.38</v>
      </c>
      <c r="E246" s="26">
        <v>4287.6000000000004</v>
      </c>
      <c r="F246" s="27">
        <v>1792.39</v>
      </c>
      <c r="G246" s="25">
        <v>6080.34</v>
      </c>
      <c r="H246" s="26">
        <f t="shared" si="55"/>
        <v>436.38000000000011</v>
      </c>
      <c r="I246" s="26">
        <f t="shared" si="55"/>
        <v>199.57000000000016</v>
      </c>
      <c r="J246" s="26">
        <f t="shared" si="51"/>
        <v>635.95000000000027</v>
      </c>
      <c r="K246" s="26">
        <f>[1]Оплата!AY244</f>
        <v>-7194.9848000000002</v>
      </c>
      <c r="L246" s="26">
        <f>[1]Оплата!W244</f>
        <v>0</v>
      </c>
      <c r="M246" s="26">
        <f t="shared" si="56"/>
        <v>2788.4682000000007</v>
      </c>
      <c r="N246" s="27">
        <f t="shared" si="56"/>
        <v>480.96370000000042</v>
      </c>
      <c r="O246" s="25">
        <f t="shared" si="53"/>
        <v>3269.431900000001</v>
      </c>
      <c r="P246" s="25"/>
      <c r="Q246" s="27">
        <f t="shared" si="54"/>
        <v>-10464.416700000002</v>
      </c>
      <c r="R246" s="27" t="str">
        <f t="shared" si="52"/>
        <v xml:space="preserve">№222 </v>
      </c>
    </row>
    <row r="247" spans="1:18">
      <c r="A247" s="8" t="s">
        <v>251</v>
      </c>
      <c r="B247" s="29">
        <v>5061.6900000000005</v>
      </c>
      <c r="C247" s="2">
        <v>2715.88</v>
      </c>
      <c r="D247" s="8">
        <v>7777.58</v>
      </c>
      <c r="E247" s="29">
        <v>5061.6900000000005</v>
      </c>
      <c r="F247" s="2">
        <v>2715.88</v>
      </c>
      <c r="G247" s="8">
        <v>7777.58</v>
      </c>
      <c r="H247" s="29">
        <f t="shared" si="55"/>
        <v>0</v>
      </c>
      <c r="I247" s="29">
        <f t="shared" si="55"/>
        <v>0</v>
      </c>
      <c r="J247" s="29">
        <f t="shared" si="51"/>
        <v>0</v>
      </c>
      <c r="K247" s="29">
        <f>[1]Оплата!AY245</f>
        <v>11568.943399999996</v>
      </c>
      <c r="L247" s="29">
        <f>[1]Оплата!W245</f>
        <v>0</v>
      </c>
      <c r="M247" s="29">
        <f t="shared" si="56"/>
        <v>0</v>
      </c>
      <c r="N247" s="2">
        <f t="shared" si="56"/>
        <v>0</v>
      </c>
      <c r="O247" s="8">
        <f t="shared" si="53"/>
        <v>0</v>
      </c>
      <c r="P247" s="8"/>
      <c r="Q247" s="2">
        <f t="shared" si="54"/>
        <v>11568.943399999996</v>
      </c>
      <c r="R247" s="2" t="str">
        <f t="shared" si="52"/>
        <v xml:space="preserve">№223 </v>
      </c>
    </row>
    <row r="248" spans="1:18">
      <c r="A248" s="25" t="s">
        <v>252</v>
      </c>
      <c r="B248" s="26">
        <v>3108.57</v>
      </c>
      <c r="C248" s="27">
        <v>1326.64</v>
      </c>
      <c r="D248" s="25">
        <v>4435.43</v>
      </c>
      <c r="E248" s="26">
        <v>3108.57</v>
      </c>
      <c r="F248" s="27">
        <v>1326.64</v>
      </c>
      <c r="G248" s="25">
        <v>4435.43</v>
      </c>
      <c r="H248" s="26">
        <f t="shared" si="55"/>
        <v>0</v>
      </c>
      <c r="I248" s="26">
        <f t="shared" si="55"/>
        <v>0</v>
      </c>
      <c r="J248" s="26">
        <f t="shared" si="51"/>
        <v>0</v>
      </c>
      <c r="K248" s="26">
        <f>[1]Оплата!AY246</f>
        <v>3406.819999999997</v>
      </c>
      <c r="L248" s="26">
        <f>[1]Оплата!W246</f>
        <v>0</v>
      </c>
      <c r="M248" s="26">
        <f t="shared" si="56"/>
        <v>0</v>
      </c>
      <c r="N248" s="27">
        <f t="shared" si="56"/>
        <v>0</v>
      </c>
      <c r="O248" s="25">
        <f t="shared" si="53"/>
        <v>0</v>
      </c>
      <c r="P248" s="25"/>
      <c r="Q248" s="27">
        <f t="shared" si="54"/>
        <v>3406.819999999997</v>
      </c>
      <c r="R248" s="27" t="str">
        <f t="shared" si="52"/>
        <v xml:space="preserve">№224 </v>
      </c>
    </row>
    <row r="249" spans="1:18">
      <c r="A249" s="8" t="s">
        <v>253</v>
      </c>
      <c r="B249" s="29">
        <v>2.35</v>
      </c>
      <c r="C249" s="2">
        <v>0.39</v>
      </c>
      <c r="D249" s="8">
        <v>2.75</v>
      </c>
      <c r="E249" s="29">
        <v>2.35</v>
      </c>
      <c r="F249" s="2">
        <v>0.39</v>
      </c>
      <c r="G249" s="8">
        <v>2.75</v>
      </c>
      <c r="H249" s="29">
        <f t="shared" si="55"/>
        <v>0</v>
      </c>
      <c r="I249" s="29">
        <f t="shared" si="55"/>
        <v>0</v>
      </c>
      <c r="J249" s="29">
        <f t="shared" si="51"/>
        <v>0</v>
      </c>
      <c r="K249" s="29">
        <f>[1]Оплата!AY247</f>
        <v>187.8814000000001</v>
      </c>
      <c r="L249" s="29">
        <f>[1]Оплата!W247</f>
        <v>0</v>
      </c>
      <c r="M249" s="29">
        <f t="shared" si="56"/>
        <v>0</v>
      </c>
      <c r="N249" s="2">
        <f t="shared" si="56"/>
        <v>0</v>
      </c>
      <c r="O249" s="8">
        <f t="shared" si="53"/>
        <v>0</v>
      </c>
      <c r="P249" s="8"/>
      <c r="Q249" s="2">
        <f t="shared" si="54"/>
        <v>187.8814000000001</v>
      </c>
      <c r="R249" s="2" t="str">
        <f t="shared" si="52"/>
        <v xml:space="preserve">№225 </v>
      </c>
    </row>
    <row r="250" spans="1:18">
      <c r="A250" s="25" t="s">
        <v>254</v>
      </c>
      <c r="B250" s="26">
        <v>6050.87</v>
      </c>
      <c r="C250" s="27">
        <v>4259.13</v>
      </c>
      <c r="D250" s="25">
        <v>10310.01</v>
      </c>
      <c r="E250" s="26">
        <v>6187.17</v>
      </c>
      <c r="F250" s="27">
        <v>4464.78</v>
      </c>
      <c r="G250" s="25">
        <v>10651.95</v>
      </c>
      <c r="H250" s="26">
        <f t="shared" si="55"/>
        <v>136.30000000000018</v>
      </c>
      <c r="I250" s="26">
        <f t="shared" si="55"/>
        <v>205.64999999999964</v>
      </c>
      <c r="J250" s="26">
        <f t="shared" si="51"/>
        <v>341.94999999999982</v>
      </c>
      <c r="K250" s="26">
        <f>[1]Оплата!AY248</f>
        <v>-471.61389999999756</v>
      </c>
      <c r="L250" s="26">
        <f>[1]Оплата!W248</f>
        <v>0</v>
      </c>
      <c r="M250" s="26">
        <f t="shared" si="56"/>
        <v>870.95700000000113</v>
      </c>
      <c r="N250" s="27">
        <f t="shared" si="56"/>
        <v>495.61649999999918</v>
      </c>
      <c r="O250" s="25">
        <f t="shared" si="53"/>
        <v>1366.5735000000004</v>
      </c>
      <c r="P250" s="25"/>
      <c r="Q250" s="27">
        <f t="shared" si="54"/>
        <v>-1838.187399999998</v>
      </c>
      <c r="R250" s="27" t="str">
        <f t="shared" si="52"/>
        <v xml:space="preserve">№226 </v>
      </c>
    </row>
    <row r="251" spans="1:18">
      <c r="A251" s="8" t="s">
        <v>255</v>
      </c>
      <c r="B251" s="29">
        <v>888.38</v>
      </c>
      <c r="C251" s="2">
        <v>169.39000000000001</v>
      </c>
      <c r="D251" s="8">
        <v>1057.77</v>
      </c>
      <c r="E251" s="29">
        <v>888.38</v>
      </c>
      <c r="F251" s="2">
        <v>169.39000000000001</v>
      </c>
      <c r="G251" s="8">
        <v>1057.77</v>
      </c>
      <c r="H251" s="29">
        <f t="shared" ref="H251:I275" si="57">E251-B251</f>
        <v>0</v>
      </c>
      <c r="I251" s="29">
        <f t="shared" si="57"/>
        <v>0</v>
      </c>
      <c r="J251" s="29">
        <f t="shared" si="51"/>
        <v>0</v>
      </c>
      <c r="K251" s="29">
        <f>[1]Оплата!AY249</f>
        <v>-315.28620000000024</v>
      </c>
      <c r="L251" s="29">
        <f>[1]Оплата!W249</f>
        <v>0</v>
      </c>
      <c r="M251" s="29">
        <f t="shared" ref="M251:N275" si="58">H251*M$6</f>
        <v>0</v>
      </c>
      <c r="N251" s="2">
        <f t="shared" si="58"/>
        <v>0</v>
      </c>
      <c r="O251" s="8">
        <f t="shared" si="53"/>
        <v>0</v>
      </c>
      <c r="P251" s="8"/>
      <c r="Q251" s="2">
        <f t="shared" si="54"/>
        <v>-315.28620000000024</v>
      </c>
      <c r="R251" s="2" t="str">
        <f t="shared" si="52"/>
        <v xml:space="preserve">№227 </v>
      </c>
    </row>
    <row r="252" spans="1:18">
      <c r="A252" s="25" t="s">
        <v>256</v>
      </c>
      <c r="B252" s="26">
        <v>12377.17</v>
      </c>
      <c r="C252" s="27">
        <v>12022.43</v>
      </c>
      <c r="D252" s="25">
        <v>24399.72</v>
      </c>
      <c r="E252" s="26">
        <v>12377.17</v>
      </c>
      <c r="F252" s="27">
        <v>12022.43</v>
      </c>
      <c r="G252" s="25">
        <v>24399.72</v>
      </c>
      <c r="H252" s="26">
        <f t="shared" si="57"/>
        <v>0</v>
      </c>
      <c r="I252" s="26">
        <f t="shared" si="57"/>
        <v>0</v>
      </c>
      <c r="J252" s="26">
        <f t="shared" si="51"/>
        <v>0</v>
      </c>
      <c r="K252" s="26">
        <f>[1]Оплата!AY250</f>
        <v>1185.993200000004</v>
      </c>
      <c r="L252" s="26">
        <f>[1]Оплата!W250</f>
        <v>0</v>
      </c>
      <c r="M252" s="26">
        <f t="shared" si="58"/>
        <v>0</v>
      </c>
      <c r="N252" s="27">
        <f t="shared" si="58"/>
        <v>0</v>
      </c>
      <c r="O252" s="25">
        <f t="shared" si="53"/>
        <v>0</v>
      </c>
      <c r="P252" s="25"/>
      <c r="Q252" s="27">
        <f t="shared" si="54"/>
        <v>1185.993200000004</v>
      </c>
      <c r="R252" s="27" t="str">
        <f t="shared" si="52"/>
        <v xml:space="preserve">№228 </v>
      </c>
    </row>
    <row r="253" spans="1:18">
      <c r="A253" s="8" t="s">
        <v>257</v>
      </c>
      <c r="B253" s="29">
        <v>158.26</v>
      </c>
      <c r="C253" s="2">
        <v>85.81</v>
      </c>
      <c r="D253" s="8">
        <v>244.08</v>
      </c>
      <c r="E253" s="29">
        <v>158.32</v>
      </c>
      <c r="F253" s="2">
        <v>85.83</v>
      </c>
      <c r="G253" s="8">
        <v>244.16</v>
      </c>
      <c r="H253" s="29">
        <f t="shared" si="57"/>
        <v>6.0000000000002274E-2</v>
      </c>
      <c r="I253" s="29">
        <f t="shared" si="57"/>
        <v>1.9999999999996021E-2</v>
      </c>
      <c r="J253" s="29">
        <f t="shared" si="51"/>
        <v>7.9999999999998295E-2</v>
      </c>
      <c r="K253" s="29">
        <f>[1]Оплата!AY251</f>
        <v>142.52410000000015</v>
      </c>
      <c r="L253" s="29">
        <f>[1]Оплата!W251</f>
        <v>0</v>
      </c>
      <c r="M253" s="29">
        <f t="shared" si="58"/>
        <v>0.38340000000001451</v>
      </c>
      <c r="N253" s="2">
        <f t="shared" si="58"/>
        <v>4.819999999999041E-2</v>
      </c>
      <c r="O253" s="8">
        <f t="shared" si="53"/>
        <v>0.43160000000000492</v>
      </c>
      <c r="P253" s="8"/>
      <c r="Q253" s="2">
        <f t="shared" si="54"/>
        <v>142.09250000000014</v>
      </c>
      <c r="R253" s="2" t="str">
        <f t="shared" si="52"/>
        <v xml:space="preserve">№229 </v>
      </c>
    </row>
    <row r="254" spans="1:18">
      <c r="A254" s="25" t="s">
        <v>258</v>
      </c>
      <c r="B254" s="26">
        <v>48.39</v>
      </c>
      <c r="C254" s="27">
        <v>0.84</v>
      </c>
      <c r="D254" s="25">
        <v>49.230000000000004</v>
      </c>
      <c r="E254" s="26">
        <v>48.39</v>
      </c>
      <c r="F254" s="27">
        <v>0.84</v>
      </c>
      <c r="G254" s="25">
        <v>49.24</v>
      </c>
      <c r="H254" s="26">
        <f t="shared" si="57"/>
        <v>0</v>
      </c>
      <c r="I254" s="26">
        <f t="shared" si="57"/>
        <v>0</v>
      </c>
      <c r="J254" s="26">
        <f t="shared" si="51"/>
        <v>0</v>
      </c>
      <c r="K254" s="26">
        <f>[1]Оплата!AY252</f>
        <v>-12.924200000000022</v>
      </c>
      <c r="L254" s="26">
        <f>[1]Оплата!W252</f>
        <v>0</v>
      </c>
      <c r="M254" s="26">
        <f t="shared" si="58"/>
        <v>0</v>
      </c>
      <c r="N254" s="27">
        <f t="shared" si="58"/>
        <v>0</v>
      </c>
      <c r="O254" s="25">
        <f t="shared" si="53"/>
        <v>0</v>
      </c>
      <c r="P254" s="25"/>
      <c r="Q254" s="27">
        <f t="shared" si="54"/>
        <v>-12.924200000000022</v>
      </c>
      <c r="R254" s="27" t="str">
        <f t="shared" si="52"/>
        <v xml:space="preserve">№229а </v>
      </c>
    </row>
    <row r="255" spans="1:18">
      <c r="A255" s="8" t="s">
        <v>259</v>
      </c>
      <c r="B255" s="29">
        <v>4294.3100000000004</v>
      </c>
      <c r="C255" s="2">
        <v>1292.6400000000001</v>
      </c>
      <c r="D255" s="8">
        <v>5586.96</v>
      </c>
      <c r="E255" s="29">
        <v>4294.3100000000004</v>
      </c>
      <c r="F255" s="2">
        <v>1292.6400000000001</v>
      </c>
      <c r="G255" s="8">
        <v>5586.96</v>
      </c>
      <c r="H255" s="29">
        <f t="shared" si="57"/>
        <v>0</v>
      </c>
      <c r="I255" s="29">
        <f t="shared" si="57"/>
        <v>0</v>
      </c>
      <c r="J255" s="29">
        <f t="shared" si="51"/>
        <v>0</v>
      </c>
      <c r="K255" s="29">
        <f>[1]Оплата!AY253</f>
        <v>0.6319999999986976</v>
      </c>
      <c r="L255" s="29">
        <f>[1]Оплата!W253</f>
        <v>0</v>
      </c>
      <c r="M255" s="29">
        <f t="shared" si="58"/>
        <v>0</v>
      </c>
      <c r="N255" s="2">
        <f t="shared" si="58"/>
        <v>0</v>
      </c>
      <c r="O255" s="8">
        <f t="shared" si="53"/>
        <v>0</v>
      </c>
      <c r="P255" s="8"/>
      <c r="Q255" s="2">
        <f t="shared" si="54"/>
        <v>0.6319999999986976</v>
      </c>
      <c r="R255" s="2" t="str">
        <f t="shared" si="52"/>
        <v xml:space="preserve">№230 </v>
      </c>
    </row>
    <row r="256" spans="1:18">
      <c r="A256" s="25" t="s">
        <v>260</v>
      </c>
      <c r="B256" s="26">
        <v>7008.1900000000005</v>
      </c>
      <c r="C256" s="27">
        <v>3845.83</v>
      </c>
      <c r="D256" s="25">
        <v>10854.07</v>
      </c>
      <c r="E256" s="26">
        <v>7008.1900000000005</v>
      </c>
      <c r="F256" s="27">
        <v>3845.86</v>
      </c>
      <c r="G256" s="25">
        <v>10854.1</v>
      </c>
      <c r="H256" s="26">
        <f t="shared" si="57"/>
        <v>0</v>
      </c>
      <c r="I256" s="26">
        <f t="shared" si="57"/>
        <v>3.0000000000200089E-2</v>
      </c>
      <c r="J256" s="26">
        <f t="shared" si="51"/>
        <v>3.0000000000200089E-2</v>
      </c>
      <c r="K256" s="26">
        <f>[1]Оплата!AY254</f>
        <v>1473.6560899999963</v>
      </c>
      <c r="L256" s="26">
        <f>[1]Оплата!W254</f>
        <v>0</v>
      </c>
      <c r="M256" s="26">
        <f t="shared" si="58"/>
        <v>0</v>
      </c>
      <c r="N256" s="27">
        <f t="shared" si="58"/>
        <v>7.2300000000482215E-2</v>
      </c>
      <c r="O256" s="25">
        <f t="shared" si="53"/>
        <v>7.2300000000482215E-2</v>
      </c>
      <c r="P256" s="25"/>
      <c r="Q256" s="27">
        <f t="shared" si="54"/>
        <v>1473.5837899999958</v>
      </c>
      <c r="R256" s="27" t="str">
        <f t="shared" si="52"/>
        <v xml:space="preserve">№231 </v>
      </c>
    </row>
    <row r="257" spans="1:18">
      <c r="A257" s="8" t="s">
        <v>261</v>
      </c>
      <c r="B257" s="29">
        <v>2803.3</v>
      </c>
      <c r="C257" s="2">
        <v>474.28000000000003</v>
      </c>
      <c r="D257" s="8">
        <v>3277.59</v>
      </c>
      <c r="E257" s="29">
        <v>2803.61</v>
      </c>
      <c r="F257" s="2">
        <v>474.42</v>
      </c>
      <c r="G257" s="8">
        <v>3278.04</v>
      </c>
      <c r="H257" s="29">
        <f t="shared" si="57"/>
        <v>0.30999999999994543</v>
      </c>
      <c r="I257" s="29">
        <f t="shared" si="57"/>
        <v>0.13999999999998636</v>
      </c>
      <c r="J257" s="29">
        <f t="shared" si="51"/>
        <v>0.44999999999993179</v>
      </c>
      <c r="K257" s="29">
        <f>[1]Оплата!AY255</f>
        <v>-237.28680000000153</v>
      </c>
      <c r="L257" s="29">
        <f>[1]Оплата!W255</f>
        <v>0</v>
      </c>
      <c r="M257" s="29">
        <f t="shared" si="58"/>
        <v>1.9808999999996513</v>
      </c>
      <c r="N257" s="2">
        <f t="shared" si="58"/>
        <v>0.33739999999996712</v>
      </c>
      <c r="O257" s="8">
        <f t="shared" si="53"/>
        <v>2.3182999999996183</v>
      </c>
      <c r="P257" s="8"/>
      <c r="Q257" s="2">
        <f t="shared" si="54"/>
        <v>-239.60510000000116</v>
      </c>
      <c r="R257" s="2" t="str">
        <f t="shared" si="52"/>
        <v xml:space="preserve">№232 </v>
      </c>
    </row>
    <row r="258" spans="1:18">
      <c r="A258" s="25" t="s">
        <v>262</v>
      </c>
      <c r="B258" s="26">
        <v>41154.020000000004</v>
      </c>
      <c r="C258" s="27">
        <v>21569.87</v>
      </c>
      <c r="D258" s="25">
        <v>62723.9</v>
      </c>
      <c r="E258" s="26">
        <v>43277.05</v>
      </c>
      <c r="F258" s="27">
        <v>22644.5</v>
      </c>
      <c r="G258" s="25">
        <v>65921.55</v>
      </c>
      <c r="H258" s="26">
        <f t="shared" si="57"/>
        <v>2123.0299999999988</v>
      </c>
      <c r="I258" s="26">
        <f t="shared" si="57"/>
        <v>1074.630000000001</v>
      </c>
      <c r="J258" s="26">
        <f t="shared" si="51"/>
        <v>3197.66</v>
      </c>
      <c r="K258" s="26">
        <f>[1]Оплата!AY256</f>
        <v>-59469.714700000011</v>
      </c>
      <c r="L258" s="26">
        <f>[1]Оплата!W256</f>
        <v>0</v>
      </c>
      <c r="M258" s="26">
        <f t="shared" si="58"/>
        <v>13566.161699999991</v>
      </c>
      <c r="N258" s="27">
        <f t="shared" si="58"/>
        <v>2589.8583000000026</v>
      </c>
      <c r="O258" s="25">
        <f t="shared" si="53"/>
        <v>16156.019999999993</v>
      </c>
      <c r="P258" s="25"/>
      <c r="Q258" s="27">
        <f t="shared" si="54"/>
        <v>-75625.734700000001</v>
      </c>
      <c r="R258" s="27" t="str">
        <f t="shared" si="52"/>
        <v xml:space="preserve">№233 </v>
      </c>
    </row>
    <row r="259" spans="1:18">
      <c r="A259" s="8" t="s">
        <v>263</v>
      </c>
      <c r="B259" s="29">
        <v>778.63</v>
      </c>
      <c r="C259" s="2">
        <v>237.47</v>
      </c>
      <c r="D259" s="8">
        <v>1016.12</v>
      </c>
      <c r="E259" s="29">
        <v>779.72</v>
      </c>
      <c r="F259" s="2">
        <v>238.01</v>
      </c>
      <c r="G259" s="8">
        <v>1017.75</v>
      </c>
      <c r="H259" s="29">
        <f t="shared" si="57"/>
        <v>1.0900000000000318</v>
      </c>
      <c r="I259" s="29">
        <f t="shared" si="57"/>
        <v>0.53999999999999204</v>
      </c>
      <c r="J259" s="29">
        <f t="shared" si="51"/>
        <v>1.6300000000000239</v>
      </c>
      <c r="K259" s="29">
        <f>[1]Оплата!AY257</f>
        <v>244.81170000000037</v>
      </c>
      <c r="L259" s="29">
        <f>[1]Оплата!W257</f>
        <v>0</v>
      </c>
      <c r="M259" s="29">
        <f t="shared" si="58"/>
        <v>6.965100000000203</v>
      </c>
      <c r="N259" s="2">
        <f t="shared" si="58"/>
        <v>1.3013999999999808</v>
      </c>
      <c r="O259" s="8">
        <f t="shared" si="53"/>
        <v>8.2665000000001836</v>
      </c>
      <c r="P259" s="8"/>
      <c r="Q259" s="2">
        <f t="shared" si="54"/>
        <v>236.54520000000019</v>
      </c>
      <c r="R259" s="2" t="str">
        <f t="shared" si="52"/>
        <v xml:space="preserve">№234 </v>
      </c>
    </row>
    <row r="260" spans="1:18">
      <c r="A260" s="25" t="s">
        <v>264</v>
      </c>
      <c r="B260" s="26">
        <v>1556.28</v>
      </c>
      <c r="C260" s="27">
        <v>556.91</v>
      </c>
      <c r="D260" s="25">
        <v>2113.23</v>
      </c>
      <c r="E260" s="26">
        <v>1556.28</v>
      </c>
      <c r="F260" s="27">
        <v>556.91</v>
      </c>
      <c r="G260" s="25">
        <v>2113.23</v>
      </c>
      <c r="H260" s="26">
        <f t="shared" ref="H260" si="59">E260-B260</f>
        <v>0</v>
      </c>
      <c r="I260" s="26">
        <f t="shared" ref="I260" si="60">F260-C260</f>
        <v>0</v>
      </c>
      <c r="J260" s="26">
        <f t="shared" si="51"/>
        <v>0</v>
      </c>
      <c r="K260" s="26">
        <f>[1]Оплата!AY258</f>
        <v>-922.1436000000017</v>
      </c>
      <c r="L260" s="26">
        <f>[1]Оплата!W258</f>
        <v>0</v>
      </c>
      <c r="M260" s="26">
        <f t="shared" si="58"/>
        <v>0</v>
      </c>
      <c r="N260" s="27">
        <f t="shared" si="58"/>
        <v>0</v>
      </c>
      <c r="O260" s="25">
        <f>SUM(M260:N260)</f>
        <v>0</v>
      </c>
      <c r="P260" s="25"/>
      <c r="Q260" s="27">
        <f t="shared" si="54"/>
        <v>-922.1436000000017</v>
      </c>
      <c r="R260" s="27" t="str">
        <f t="shared" si="52"/>
        <v xml:space="preserve">№235 </v>
      </c>
    </row>
    <row r="261" spans="1:18">
      <c r="A261" s="8" t="s">
        <v>265</v>
      </c>
      <c r="B261" s="29">
        <v>2033.44</v>
      </c>
      <c r="C261" s="2">
        <v>1072.07</v>
      </c>
      <c r="D261" s="8">
        <v>3105.51</v>
      </c>
      <c r="E261" s="29">
        <v>2034.71</v>
      </c>
      <c r="F261" s="2">
        <v>1074.57</v>
      </c>
      <c r="G261" s="8">
        <v>3109.28</v>
      </c>
      <c r="H261" s="29">
        <f t="shared" si="57"/>
        <v>1.2699999999999818</v>
      </c>
      <c r="I261" s="29">
        <f t="shared" si="57"/>
        <v>2.5</v>
      </c>
      <c r="J261" s="29">
        <f t="shared" si="51"/>
        <v>3.7699999999999818</v>
      </c>
      <c r="K261" s="29">
        <f>[1]Оплата!AY259</f>
        <v>-257.83170000000018</v>
      </c>
      <c r="L261" s="29">
        <f>[1]Оплата!W259</f>
        <v>0</v>
      </c>
      <c r="M261" s="29">
        <f t="shared" si="58"/>
        <v>8.1152999999998841</v>
      </c>
      <c r="N261" s="2">
        <f t="shared" si="58"/>
        <v>6.0250000000000004</v>
      </c>
      <c r="O261" s="8">
        <f t="shared" si="53"/>
        <v>14.140299999999884</v>
      </c>
      <c r="P261" s="8"/>
      <c r="Q261" s="2">
        <f t="shared" si="54"/>
        <v>-271.97200000000009</v>
      </c>
      <c r="R261" s="2" t="str">
        <f t="shared" si="52"/>
        <v xml:space="preserve">№236 </v>
      </c>
    </row>
    <row r="262" spans="1:18">
      <c r="A262" s="25" t="s">
        <v>266</v>
      </c>
      <c r="B262" s="26">
        <v>2274.63</v>
      </c>
      <c r="C262" s="27">
        <v>567.79</v>
      </c>
      <c r="D262" s="25">
        <v>2842.43</v>
      </c>
      <c r="E262" s="26">
        <v>2274.63</v>
      </c>
      <c r="F262" s="27">
        <v>567.79</v>
      </c>
      <c r="G262" s="25">
        <v>2842.43</v>
      </c>
      <c r="H262" s="26">
        <f t="shared" si="57"/>
        <v>0</v>
      </c>
      <c r="I262" s="26">
        <f t="shared" si="57"/>
        <v>0</v>
      </c>
      <c r="J262" s="26">
        <f t="shared" si="51"/>
        <v>0</v>
      </c>
      <c r="K262" s="26">
        <f>[1]Оплата!AY260</f>
        <v>7.9185000000002219</v>
      </c>
      <c r="L262" s="26">
        <f>[1]Оплата!W260</f>
        <v>0</v>
      </c>
      <c r="M262" s="26">
        <f t="shared" si="58"/>
        <v>0</v>
      </c>
      <c r="N262" s="27">
        <f t="shared" si="58"/>
        <v>0</v>
      </c>
      <c r="O262" s="25">
        <f t="shared" si="53"/>
        <v>0</v>
      </c>
      <c r="P262" s="25"/>
      <c r="Q262" s="27">
        <f t="shared" si="54"/>
        <v>7.9185000000002219</v>
      </c>
      <c r="R262" s="27" t="str">
        <f t="shared" si="52"/>
        <v xml:space="preserve">№237 </v>
      </c>
    </row>
    <row r="263" spans="1:18">
      <c r="A263" s="8" t="s">
        <v>267</v>
      </c>
      <c r="B263" s="29">
        <v>1150.42</v>
      </c>
      <c r="C263" s="2">
        <v>608.52</v>
      </c>
      <c r="D263" s="8">
        <v>1758.94</v>
      </c>
      <c r="E263" s="29">
        <v>1150.43</v>
      </c>
      <c r="F263" s="2">
        <v>608.52</v>
      </c>
      <c r="G263" s="8">
        <v>1758.95</v>
      </c>
      <c r="H263" s="29">
        <f t="shared" si="57"/>
        <v>9.9999999999909051E-3</v>
      </c>
      <c r="I263" s="29">
        <f t="shared" si="57"/>
        <v>0</v>
      </c>
      <c r="J263" s="29">
        <f t="shared" si="51"/>
        <v>9.9999999999909051E-3</v>
      </c>
      <c r="K263" s="29">
        <f>[1]Оплата!AY261</f>
        <v>171.90109999999555</v>
      </c>
      <c r="L263" s="29">
        <f>[1]Оплата!W261</f>
        <v>0</v>
      </c>
      <c r="M263" s="29">
        <f t="shared" si="58"/>
        <v>6.3899999999941878E-2</v>
      </c>
      <c r="N263" s="2">
        <f t="shared" si="58"/>
        <v>0</v>
      </c>
      <c r="O263" s="8">
        <f t="shared" si="53"/>
        <v>6.3899999999941878E-2</v>
      </c>
      <c r="P263" s="8"/>
      <c r="Q263" s="2">
        <f t="shared" si="54"/>
        <v>171.83719999999562</v>
      </c>
      <c r="R263" s="2" t="str">
        <f t="shared" si="52"/>
        <v xml:space="preserve">№238 </v>
      </c>
    </row>
    <row r="264" spans="1:18">
      <c r="A264" s="25" t="s">
        <v>268</v>
      </c>
      <c r="B264" s="26">
        <v>9726.58</v>
      </c>
      <c r="C264" s="27">
        <v>4530.9000000000005</v>
      </c>
      <c r="D264" s="25">
        <v>14257.5</v>
      </c>
      <c r="E264" s="26">
        <v>9726.58</v>
      </c>
      <c r="F264" s="27">
        <v>4530.9000000000005</v>
      </c>
      <c r="G264" s="25">
        <v>14257.5</v>
      </c>
      <c r="H264" s="26">
        <f t="shared" si="57"/>
        <v>0</v>
      </c>
      <c r="I264" s="26">
        <f t="shared" si="57"/>
        <v>0</v>
      </c>
      <c r="J264" s="26">
        <f t="shared" si="51"/>
        <v>0</v>
      </c>
      <c r="K264" s="26">
        <f>[1]Оплата!AY262</f>
        <v>-1368.5673000000008</v>
      </c>
      <c r="L264" s="26">
        <f>[1]Оплата!W262</f>
        <v>0</v>
      </c>
      <c r="M264" s="26">
        <f t="shared" si="58"/>
        <v>0</v>
      </c>
      <c r="N264" s="27">
        <f t="shared" si="58"/>
        <v>0</v>
      </c>
      <c r="O264" s="25">
        <f t="shared" si="53"/>
        <v>0</v>
      </c>
      <c r="P264" s="25"/>
      <c r="Q264" s="27">
        <f t="shared" si="54"/>
        <v>-1368.5673000000008</v>
      </c>
      <c r="R264" s="27" t="str">
        <f t="shared" si="52"/>
        <v xml:space="preserve">№239 </v>
      </c>
    </row>
    <row r="265" spans="1:18">
      <c r="A265" s="8" t="s">
        <v>269</v>
      </c>
      <c r="B265" s="29">
        <v>5216.7700000000004</v>
      </c>
      <c r="C265" s="2">
        <v>625.80000000000007</v>
      </c>
      <c r="D265" s="8">
        <v>5842.59</v>
      </c>
      <c r="E265" s="29">
        <v>5216.7700000000004</v>
      </c>
      <c r="F265" s="2">
        <v>625.80000000000007</v>
      </c>
      <c r="G265" s="8">
        <v>5842.6</v>
      </c>
      <c r="H265" s="29">
        <f t="shared" si="57"/>
        <v>0</v>
      </c>
      <c r="I265" s="29">
        <f t="shared" si="57"/>
        <v>0</v>
      </c>
      <c r="J265" s="29">
        <f t="shared" si="51"/>
        <v>0</v>
      </c>
      <c r="K265" s="29">
        <f>[1]Оплата!AY263</f>
        <v>-2875.1841000000018</v>
      </c>
      <c r="L265" s="29">
        <f>[1]Оплата!W263</f>
        <v>0</v>
      </c>
      <c r="M265" s="29">
        <f t="shared" si="58"/>
        <v>0</v>
      </c>
      <c r="N265" s="2">
        <f t="shared" si="58"/>
        <v>0</v>
      </c>
      <c r="O265" s="8">
        <f t="shared" si="53"/>
        <v>0</v>
      </c>
      <c r="P265" s="8"/>
      <c r="Q265" s="2">
        <f t="shared" si="54"/>
        <v>-2875.1841000000018</v>
      </c>
      <c r="R265" s="2" t="str">
        <f t="shared" si="52"/>
        <v xml:space="preserve">№240 </v>
      </c>
    </row>
    <row r="266" spans="1:18">
      <c r="A266" s="25" t="s">
        <v>270</v>
      </c>
      <c r="B266" s="26">
        <v>1410.78</v>
      </c>
      <c r="C266" s="27">
        <v>1636.66</v>
      </c>
      <c r="D266" s="25">
        <v>3047.4500000000003</v>
      </c>
      <c r="E266" s="26">
        <v>1411.02</v>
      </c>
      <c r="F266" s="27">
        <v>1636.81</v>
      </c>
      <c r="G266" s="25">
        <v>3047.85</v>
      </c>
      <c r="H266" s="26">
        <f t="shared" si="57"/>
        <v>0.24000000000000909</v>
      </c>
      <c r="I266" s="26">
        <f t="shared" si="57"/>
        <v>0.14999999999986358</v>
      </c>
      <c r="J266" s="26">
        <f t="shared" si="51"/>
        <v>0.38999999999987267</v>
      </c>
      <c r="K266" s="26">
        <f>[1]Оплата!AY264</f>
        <v>142.66750000000047</v>
      </c>
      <c r="L266" s="26">
        <f>[1]Оплата!W264</f>
        <v>0</v>
      </c>
      <c r="M266" s="26">
        <f t="shared" si="58"/>
        <v>1.533600000000058</v>
      </c>
      <c r="N266" s="27">
        <f t="shared" si="58"/>
        <v>0.36149999999967125</v>
      </c>
      <c r="O266" s="25">
        <f t="shared" si="53"/>
        <v>1.8950999999997293</v>
      </c>
      <c r="P266" s="25"/>
      <c r="Q266" s="27">
        <f t="shared" si="54"/>
        <v>140.77240000000074</v>
      </c>
      <c r="R266" s="27" t="str">
        <f t="shared" si="52"/>
        <v xml:space="preserve">№241 </v>
      </c>
    </row>
    <row r="267" spans="1:18">
      <c r="A267" s="8" t="s">
        <v>271</v>
      </c>
      <c r="B267" s="29">
        <v>861.78</v>
      </c>
      <c r="C267" s="2">
        <v>272.41000000000003</v>
      </c>
      <c r="D267" s="8">
        <v>1134.2</v>
      </c>
      <c r="E267" s="29">
        <v>861.78</v>
      </c>
      <c r="F267" s="2">
        <v>272.41000000000003</v>
      </c>
      <c r="G267" s="8">
        <v>1134.2</v>
      </c>
      <c r="H267" s="29">
        <f t="shared" si="57"/>
        <v>0</v>
      </c>
      <c r="I267" s="29">
        <f t="shared" si="57"/>
        <v>0</v>
      </c>
      <c r="J267" s="29">
        <f t="shared" ref="J267:J275" si="61">SUM(H267:I267)</f>
        <v>0</v>
      </c>
      <c r="K267" s="29">
        <f>[1]Оплата!AY265</f>
        <v>785.34419999999989</v>
      </c>
      <c r="L267" s="29">
        <f>[1]Оплата!W265</f>
        <v>0</v>
      </c>
      <c r="M267" s="29">
        <f t="shared" si="58"/>
        <v>0</v>
      </c>
      <c r="N267" s="2">
        <f t="shared" si="58"/>
        <v>0</v>
      </c>
      <c r="O267" s="8">
        <f t="shared" si="53"/>
        <v>0</v>
      </c>
      <c r="P267" s="8"/>
      <c r="Q267" s="2">
        <f t="shared" si="54"/>
        <v>785.34419999999989</v>
      </c>
      <c r="R267" s="2" t="str">
        <f t="shared" ref="R267:R275" si="62">A267</f>
        <v xml:space="preserve">№242 </v>
      </c>
    </row>
    <row r="268" spans="1:18">
      <c r="A268" s="25" t="s">
        <v>272</v>
      </c>
      <c r="B268" s="26">
        <v>860.86</v>
      </c>
      <c r="C268" s="27">
        <v>319.31</v>
      </c>
      <c r="D268" s="25">
        <v>1180.17</v>
      </c>
      <c r="E268" s="26">
        <v>860.87</v>
      </c>
      <c r="F268" s="27">
        <v>319.31</v>
      </c>
      <c r="G268" s="25">
        <v>1180.19</v>
      </c>
      <c r="H268" s="26">
        <f t="shared" si="57"/>
        <v>9.9999999999909051E-3</v>
      </c>
      <c r="I268" s="26">
        <f t="shared" si="57"/>
        <v>0</v>
      </c>
      <c r="J268" s="26">
        <f t="shared" si="61"/>
        <v>9.9999999999909051E-3</v>
      </c>
      <c r="K268" s="26">
        <f>[1]Оплата!AY266</f>
        <v>1753.4681999999998</v>
      </c>
      <c r="L268" s="26">
        <f>[1]Оплата!W266</f>
        <v>0</v>
      </c>
      <c r="M268" s="26">
        <f t="shared" si="58"/>
        <v>6.3899999999941878E-2</v>
      </c>
      <c r="N268" s="27">
        <f t="shared" si="58"/>
        <v>0</v>
      </c>
      <c r="O268" s="25">
        <f t="shared" si="53"/>
        <v>6.3899999999941878E-2</v>
      </c>
      <c r="P268" s="25"/>
      <c r="Q268" s="27">
        <f t="shared" si="54"/>
        <v>1753.4042999999999</v>
      </c>
      <c r="R268" s="27" t="str">
        <f t="shared" si="62"/>
        <v>№243\1</v>
      </c>
    </row>
    <row r="269" spans="1:18">
      <c r="A269" s="8" t="s">
        <v>273</v>
      </c>
      <c r="B269" s="29">
        <v>3853.32</v>
      </c>
      <c r="C269" s="2">
        <v>744.2</v>
      </c>
      <c r="D269" s="8">
        <v>4597.5200000000004</v>
      </c>
      <c r="E269" s="29">
        <v>3853.32</v>
      </c>
      <c r="F269" s="2">
        <v>744.2</v>
      </c>
      <c r="G269" s="8">
        <v>4597.5200000000004</v>
      </c>
      <c r="H269" s="29">
        <f t="shared" si="57"/>
        <v>0</v>
      </c>
      <c r="I269" s="29">
        <f t="shared" si="57"/>
        <v>0</v>
      </c>
      <c r="J269" s="29">
        <f t="shared" si="61"/>
        <v>0</v>
      </c>
      <c r="K269" s="29">
        <f>[1]Оплата!AY267</f>
        <v>-2.9000000013184035E-3</v>
      </c>
      <c r="L269" s="29">
        <f>[1]Оплата!W267</f>
        <v>0</v>
      </c>
      <c r="M269" s="29">
        <f t="shared" si="58"/>
        <v>0</v>
      </c>
      <c r="N269" s="2">
        <f t="shared" si="58"/>
        <v>0</v>
      </c>
      <c r="O269" s="8">
        <f t="shared" ref="O269:O275" si="63">SUM(M269:N269)</f>
        <v>0</v>
      </c>
      <c r="P269" s="8"/>
      <c r="Q269" s="2">
        <f t="shared" ref="Q269:Q275" si="64">K269-O269+L269+P269</f>
        <v>-2.9000000013184035E-3</v>
      </c>
      <c r="R269" s="2" t="str">
        <f t="shared" si="62"/>
        <v xml:space="preserve">№243\2 </v>
      </c>
    </row>
    <row r="270" spans="1:18">
      <c r="A270" s="25" t="s">
        <v>274</v>
      </c>
      <c r="B270" s="26">
        <v>16390.28</v>
      </c>
      <c r="C270" s="27">
        <v>7390.97</v>
      </c>
      <c r="D270" s="25">
        <v>23781.260000000002</v>
      </c>
      <c r="E270" s="26">
        <v>16390.28</v>
      </c>
      <c r="F270" s="27">
        <v>7390.97</v>
      </c>
      <c r="G270" s="25">
        <v>23781.260000000002</v>
      </c>
      <c r="H270" s="26">
        <f t="shared" si="57"/>
        <v>0</v>
      </c>
      <c r="I270" s="26">
        <f t="shared" si="57"/>
        <v>0</v>
      </c>
      <c r="J270" s="26">
        <f t="shared" si="61"/>
        <v>0</v>
      </c>
      <c r="K270" s="26">
        <f>[1]Оплата!AY268</f>
        <v>-1664.2991999999886</v>
      </c>
      <c r="L270" s="26">
        <f>[1]Оплата!W268</f>
        <v>0</v>
      </c>
      <c r="M270" s="26">
        <f t="shared" si="58"/>
        <v>0</v>
      </c>
      <c r="N270" s="27">
        <f t="shared" si="58"/>
        <v>0</v>
      </c>
      <c r="O270" s="25">
        <f t="shared" si="63"/>
        <v>0</v>
      </c>
      <c r="P270" s="25"/>
      <c r="Q270" s="27">
        <f t="shared" si="64"/>
        <v>-1664.2991999999886</v>
      </c>
      <c r="R270" s="27" t="str">
        <f t="shared" si="62"/>
        <v xml:space="preserve">№244 </v>
      </c>
    </row>
    <row r="271" spans="1:18">
      <c r="A271" s="8" t="s">
        <v>275</v>
      </c>
      <c r="B271" s="29">
        <v>4608.84</v>
      </c>
      <c r="C271" s="2">
        <v>1485.6200000000001</v>
      </c>
      <c r="D271" s="8">
        <v>6094.57</v>
      </c>
      <c r="E271" s="29">
        <v>4608.84</v>
      </c>
      <c r="F271" s="2">
        <v>1485.6200000000001</v>
      </c>
      <c r="G271" s="8">
        <v>6094.57</v>
      </c>
      <c r="H271" s="29">
        <f t="shared" si="57"/>
        <v>0</v>
      </c>
      <c r="I271" s="29">
        <f t="shared" si="57"/>
        <v>0</v>
      </c>
      <c r="J271" s="29">
        <f t="shared" si="61"/>
        <v>0</v>
      </c>
      <c r="K271" s="29">
        <f>[1]Оплата!AY269</f>
        <v>-1083.6297000000013</v>
      </c>
      <c r="L271" s="29">
        <f>[1]Оплата!W269</f>
        <v>0</v>
      </c>
      <c r="M271" s="29">
        <f t="shared" si="58"/>
        <v>0</v>
      </c>
      <c r="N271" s="2">
        <f t="shared" si="58"/>
        <v>0</v>
      </c>
      <c r="O271" s="8">
        <f t="shared" si="63"/>
        <v>0</v>
      </c>
      <c r="P271" s="8"/>
      <c r="Q271" s="2">
        <f t="shared" si="64"/>
        <v>-1083.6297000000013</v>
      </c>
      <c r="R271" s="2" t="str">
        <f t="shared" si="62"/>
        <v xml:space="preserve">№245 </v>
      </c>
    </row>
    <row r="272" spans="1:18">
      <c r="A272" s="25" t="s">
        <v>276</v>
      </c>
      <c r="B272" s="26">
        <v>1128.6200000000001</v>
      </c>
      <c r="C272" s="27">
        <v>547.37</v>
      </c>
      <c r="D272" s="25">
        <v>1676</v>
      </c>
      <c r="E272" s="26">
        <v>1253.73</v>
      </c>
      <c r="F272" s="27">
        <v>610.68000000000006</v>
      </c>
      <c r="G272" s="25">
        <v>1864.42</v>
      </c>
      <c r="H272" s="26">
        <f t="shared" si="57"/>
        <v>125.1099999999999</v>
      </c>
      <c r="I272" s="26">
        <f t="shared" si="57"/>
        <v>63.310000000000059</v>
      </c>
      <c r="J272" s="26">
        <f t="shared" si="61"/>
        <v>188.41999999999996</v>
      </c>
      <c r="K272" s="26">
        <f>[1]Оплата!AY270</f>
        <v>-1914.2347</v>
      </c>
      <c r="L272" s="26">
        <f>[1]Оплата!W270</f>
        <v>0</v>
      </c>
      <c r="M272" s="26">
        <f t="shared" si="58"/>
        <v>799.45289999999932</v>
      </c>
      <c r="N272" s="27">
        <f t="shared" si="58"/>
        <v>152.57710000000014</v>
      </c>
      <c r="O272" s="25">
        <f t="shared" si="63"/>
        <v>952.02999999999952</v>
      </c>
      <c r="P272" s="25"/>
      <c r="Q272" s="27">
        <f t="shared" si="64"/>
        <v>-2866.2646999999997</v>
      </c>
      <c r="R272" s="27" t="str">
        <f t="shared" si="62"/>
        <v xml:space="preserve">№246 </v>
      </c>
    </row>
    <row r="273" spans="1:18">
      <c r="A273" s="8" t="s">
        <v>277</v>
      </c>
      <c r="B273" s="29">
        <v>2553.41</v>
      </c>
      <c r="C273" s="2">
        <v>623.66999999999996</v>
      </c>
      <c r="D273" s="8">
        <v>3177.09</v>
      </c>
      <c r="E273" s="29">
        <v>2553.41</v>
      </c>
      <c r="F273" s="2">
        <v>623.66999999999996</v>
      </c>
      <c r="G273" s="8">
        <v>3177.09</v>
      </c>
      <c r="H273" s="29">
        <f t="shared" si="57"/>
        <v>0</v>
      </c>
      <c r="I273" s="29">
        <f t="shared" si="57"/>
        <v>0</v>
      </c>
      <c r="J273" s="29">
        <f t="shared" si="61"/>
        <v>0</v>
      </c>
      <c r="K273" s="29">
        <f>[1]Оплата!AY271</f>
        <v>-115.90649999999823</v>
      </c>
      <c r="L273" s="29">
        <f>[1]Оплата!W271</f>
        <v>0</v>
      </c>
      <c r="M273" s="29">
        <f t="shared" si="58"/>
        <v>0</v>
      </c>
      <c r="N273" s="2">
        <f t="shared" si="58"/>
        <v>0</v>
      </c>
      <c r="O273" s="8">
        <f t="shared" si="63"/>
        <v>0</v>
      </c>
      <c r="P273" s="8"/>
      <c r="Q273" s="2">
        <f t="shared" si="64"/>
        <v>-115.90649999999823</v>
      </c>
      <c r="R273" s="2" t="str">
        <f t="shared" si="62"/>
        <v xml:space="preserve">№247 </v>
      </c>
    </row>
    <row r="274" spans="1:18">
      <c r="A274" s="25" t="s">
        <v>278</v>
      </c>
      <c r="B274" s="26">
        <v>32.32</v>
      </c>
      <c r="C274" s="27">
        <v>15.56</v>
      </c>
      <c r="D274" s="25">
        <v>47.88</v>
      </c>
      <c r="E274" s="26">
        <v>32.32</v>
      </c>
      <c r="F274" s="27">
        <v>15.56</v>
      </c>
      <c r="G274" s="25">
        <v>47.88</v>
      </c>
      <c r="H274" s="26">
        <f t="shared" si="57"/>
        <v>0</v>
      </c>
      <c r="I274" s="26">
        <f t="shared" si="57"/>
        <v>0</v>
      </c>
      <c r="J274" s="26">
        <f t="shared" si="61"/>
        <v>0</v>
      </c>
      <c r="K274" s="26">
        <f>[1]Оплата!AY272</f>
        <v>4437.9501</v>
      </c>
      <c r="L274" s="26">
        <f>[1]Оплата!W272</f>
        <v>0</v>
      </c>
      <c r="M274" s="26">
        <f t="shared" si="58"/>
        <v>0</v>
      </c>
      <c r="N274" s="27">
        <f t="shared" si="58"/>
        <v>0</v>
      </c>
      <c r="O274" s="25">
        <f t="shared" si="63"/>
        <v>0</v>
      </c>
      <c r="P274" s="25"/>
      <c r="Q274" s="27">
        <f t="shared" si="64"/>
        <v>4437.9501</v>
      </c>
      <c r="R274" s="27" t="str">
        <f t="shared" si="62"/>
        <v xml:space="preserve">№248 </v>
      </c>
    </row>
    <row r="275" spans="1:18">
      <c r="A275" s="8" t="s">
        <v>279</v>
      </c>
      <c r="B275" s="29">
        <v>8317.7999999999993</v>
      </c>
      <c r="C275" s="2">
        <v>6048.34</v>
      </c>
      <c r="D275" s="8">
        <v>14366.17</v>
      </c>
      <c r="E275" s="29">
        <v>8317.7999999999993</v>
      </c>
      <c r="F275" s="2">
        <v>6048.34</v>
      </c>
      <c r="G275" s="8">
        <v>14366.17</v>
      </c>
      <c r="H275" s="29">
        <f t="shared" si="57"/>
        <v>0</v>
      </c>
      <c r="I275" s="29">
        <f t="shared" si="57"/>
        <v>0</v>
      </c>
      <c r="J275" s="29">
        <f t="shared" si="61"/>
        <v>0</v>
      </c>
      <c r="K275" s="29">
        <f>[1]Оплата!AY273</f>
        <v>12.211400000007981</v>
      </c>
      <c r="L275" s="29">
        <f>[1]Оплата!W273</f>
        <v>0</v>
      </c>
      <c r="M275" s="29">
        <f t="shared" si="58"/>
        <v>0</v>
      </c>
      <c r="N275" s="2">
        <f t="shared" si="58"/>
        <v>0</v>
      </c>
      <c r="O275" s="8">
        <f t="shared" si="63"/>
        <v>0</v>
      </c>
      <c r="P275" s="8"/>
      <c r="Q275" s="2">
        <f t="shared" si="64"/>
        <v>12.211400000007981</v>
      </c>
      <c r="R275" s="2" t="str">
        <f t="shared" si="62"/>
        <v xml:space="preserve">№249 </v>
      </c>
    </row>
    <row r="276" spans="1:18">
      <c r="A276" s="33"/>
      <c r="B276" s="28"/>
      <c r="C276" s="28"/>
      <c r="D276" s="28"/>
      <c r="E276" s="28"/>
      <c r="F276" s="28"/>
      <c r="G276" s="28"/>
      <c r="H276" s="29"/>
      <c r="I276" s="29"/>
      <c r="J276" s="29"/>
      <c r="K276" s="2"/>
      <c r="L276" s="2"/>
      <c r="M276" s="28"/>
      <c r="N276" s="28"/>
      <c r="O276" s="8"/>
      <c r="P276" s="8"/>
      <c r="Q276" s="2"/>
    </row>
    <row r="277" spans="1:18">
      <c r="A277" s="34"/>
      <c r="H277" s="29"/>
      <c r="I277" s="29"/>
      <c r="J277" s="29"/>
      <c r="K277" s="2"/>
      <c r="L277" s="2"/>
      <c r="M277" s="28"/>
      <c r="N277" s="28"/>
      <c r="O277" s="8"/>
      <c r="P277" s="8"/>
      <c r="Q277" s="2"/>
    </row>
    <row r="278" spans="1:18">
      <c r="A278" s="34"/>
      <c r="H278" s="29"/>
      <c r="I278" s="29"/>
      <c r="J278" s="29"/>
      <c r="K278" s="2"/>
      <c r="L278" s="2"/>
      <c r="M278" s="28"/>
      <c r="N278" s="28"/>
      <c r="O278" s="8"/>
      <c r="P278" s="8"/>
      <c r="Q278" s="2"/>
    </row>
    <row r="279" spans="1:18" ht="15.75" customHeight="1">
      <c r="A279" s="34"/>
      <c r="E279" s="28"/>
      <c r="F279" s="28"/>
      <c r="G279" s="28"/>
      <c r="H279" s="29"/>
      <c r="I279" s="29"/>
      <c r="J279" s="29"/>
      <c r="K279" s="2"/>
      <c r="L279" s="2"/>
      <c r="M279" s="28"/>
      <c r="N279" s="28"/>
      <c r="O279" s="8"/>
      <c r="P279" s="8"/>
      <c r="Q279" s="2"/>
    </row>
    <row r="280" spans="1:18" ht="16.5" customHeight="1">
      <c r="A280" s="34"/>
      <c r="B280" s="28"/>
      <c r="C280" s="28"/>
      <c r="D280" s="28"/>
      <c r="E280" s="28"/>
      <c r="F280" s="28"/>
      <c r="G280" s="28"/>
      <c r="H280" s="29"/>
      <c r="I280" s="29"/>
      <c r="J280" s="29"/>
      <c r="K280" s="2"/>
      <c r="L280" s="2"/>
      <c r="M280" s="28"/>
      <c r="N280" s="28"/>
      <c r="O280" s="8"/>
      <c r="P280" s="8"/>
      <c r="Q280" s="2"/>
    </row>
    <row r="281" spans="1:18">
      <c r="A281" s="34"/>
      <c r="H281" s="29"/>
      <c r="I281" s="29"/>
      <c r="J281" s="29"/>
      <c r="K281" s="2"/>
      <c r="L281" s="2"/>
      <c r="M281" s="28"/>
      <c r="N281" s="28"/>
      <c r="O281" s="8"/>
      <c r="P281" s="8"/>
      <c r="Q281" s="2"/>
    </row>
    <row r="282" spans="1:18">
      <c r="A282" s="34"/>
      <c r="B282" s="28"/>
      <c r="C282" s="28"/>
      <c r="D282" s="28"/>
      <c r="E282" s="28"/>
      <c r="F282" s="28"/>
      <c r="G282" s="28"/>
      <c r="H282" s="29"/>
      <c r="I282" s="29"/>
      <c r="J282" s="29"/>
      <c r="K282" s="2"/>
      <c r="L282" s="2"/>
      <c r="M282" s="28"/>
      <c r="N282" s="28"/>
      <c r="O282" s="8"/>
      <c r="P282" s="8"/>
      <c r="Q282" s="2"/>
    </row>
    <row r="283" spans="1:18">
      <c r="A283" s="34"/>
      <c r="E283" s="28"/>
      <c r="F283" s="28"/>
      <c r="G283" s="28"/>
      <c r="H283" s="29"/>
      <c r="I283" s="29"/>
      <c r="J283" s="29"/>
      <c r="K283" s="2"/>
      <c r="L283" s="2"/>
      <c r="M283" s="28"/>
      <c r="N283" s="28"/>
      <c r="O283" s="8"/>
      <c r="P283" s="8"/>
      <c r="Q283" s="2"/>
    </row>
    <row r="284" spans="1:18">
      <c r="A284" s="34"/>
      <c r="B284" s="28"/>
      <c r="C284" s="28"/>
      <c r="D284" s="28"/>
      <c r="E284" s="28"/>
      <c r="F284" s="28"/>
      <c r="G284" s="28"/>
      <c r="H284" s="29"/>
      <c r="I284" s="29"/>
      <c r="J284" s="29"/>
      <c r="K284" s="2"/>
      <c r="L284" s="2"/>
      <c r="M284" s="28"/>
      <c r="N284" s="28"/>
      <c r="O284" s="8"/>
      <c r="P284" s="8"/>
      <c r="Q284" s="2"/>
    </row>
    <row r="285" spans="1:18" ht="15.75" thickBot="1">
      <c r="A285" s="34"/>
      <c r="B285" s="28"/>
      <c r="C285" s="28"/>
      <c r="D285" s="28"/>
      <c r="E285" s="28"/>
      <c r="F285" s="28"/>
      <c r="G285" s="28"/>
      <c r="H285" s="29"/>
      <c r="I285" s="29"/>
      <c r="J285" s="29"/>
      <c r="K285" s="2"/>
      <c r="L285" s="2"/>
      <c r="M285" s="28"/>
      <c r="N285" s="28"/>
      <c r="O285" s="8"/>
      <c r="P285" s="8"/>
      <c r="Q285" s="2"/>
    </row>
    <row r="286" spans="1:18" ht="15.75" thickBot="1">
      <c r="A286" s="34"/>
      <c r="B286" s="28"/>
      <c r="C286" s="28"/>
      <c r="D286" s="47"/>
      <c r="E286" s="28"/>
      <c r="F286" s="28"/>
      <c r="G286" s="47"/>
      <c r="H286" s="29"/>
      <c r="I286" s="29"/>
      <c r="J286" s="29"/>
      <c r="K286" s="2"/>
      <c r="L286" s="2"/>
      <c r="M286" s="28"/>
      <c r="N286" s="28"/>
      <c r="O286" s="8"/>
      <c r="P286" s="8"/>
      <c r="Q286" s="2"/>
    </row>
    <row r="287" spans="1:18" ht="15.75" thickBot="1">
      <c r="A287" s="34"/>
      <c r="H287" s="29"/>
      <c r="I287" s="29"/>
      <c r="J287" s="29"/>
      <c r="K287" s="2"/>
      <c r="L287" s="2"/>
      <c r="M287" s="28"/>
      <c r="N287" s="28"/>
      <c r="O287" s="8"/>
      <c r="P287" s="8"/>
      <c r="Q287" s="2"/>
    </row>
    <row r="288" spans="1:18" ht="13.5" customHeight="1" thickBot="1">
      <c r="A288" s="34"/>
      <c r="B288" s="28"/>
      <c r="C288" s="28"/>
      <c r="D288" s="47"/>
      <c r="E288" s="28"/>
      <c r="F288" s="28"/>
      <c r="G288" s="47"/>
      <c r="H288" s="29"/>
      <c r="I288" s="29"/>
      <c r="J288" s="29"/>
      <c r="K288" s="2"/>
      <c r="L288" s="2"/>
      <c r="M288" s="28"/>
      <c r="N288" s="28"/>
      <c r="O288" s="8"/>
      <c r="P288" s="8"/>
      <c r="Q288" s="2"/>
    </row>
    <row r="289" spans="2:16" ht="15.75" thickBot="1">
      <c r="B289" s="33"/>
      <c r="C289" s="33"/>
      <c r="D289" s="33"/>
      <c r="E289" s="33"/>
      <c r="F289" s="33"/>
      <c r="G289" s="33"/>
      <c r="H289" s="35"/>
      <c r="N289" s="28"/>
      <c r="O289" s="28"/>
      <c r="P289" s="28"/>
    </row>
    <row r="290" spans="2:16" ht="15.75" thickBot="1">
      <c r="B290" s="33"/>
      <c r="C290" s="33"/>
      <c r="D290" s="36"/>
      <c r="E290" s="28"/>
      <c r="F290" s="28"/>
      <c r="G290" s="28"/>
      <c r="H290" s="35"/>
      <c r="N290" s="28"/>
      <c r="O290" s="28"/>
      <c r="P290" s="28"/>
    </row>
    <row r="291" spans="2:16">
      <c r="B291" s="33"/>
      <c r="C291" s="33"/>
      <c r="D291" s="37"/>
      <c r="E291" s="28"/>
      <c r="F291" s="28"/>
      <c r="G291" s="28"/>
      <c r="H291" s="35"/>
      <c r="N291" s="28"/>
      <c r="O291" s="28"/>
      <c r="P291" s="28"/>
    </row>
    <row r="292" spans="2:16">
      <c r="B292" s="33"/>
      <c r="C292" s="33"/>
      <c r="D292" s="37"/>
      <c r="E292" s="28"/>
      <c r="F292" s="28"/>
      <c r="G292" s="28"/>
      <c r="H292" s="35"/>
      <c r="N292" s="28"/>
      <c r="O292" s="28"/>
      <c r="P292" s="28"/>
    </row>
    <row r="293" spans="2:16">
      <c r="B293" s="33"/>
      <c r="C293" s="33"/>
      <c r="D293" s="37"/>
      <c r="E293" s="28"/>
      <c r="F293" s="28"/>
      <c r="G293" s="28"/>
      <c r="H293" s="35"/>
      <c r="N293" s="28"/>
      <c r="O293" s="28"/>
      <c r="P293" s="28"/>
    </row>
    <row r="294" spans="2:16">
      <c r="B294" s="33"/>
      <c r="C294" s="33"/>
      <c r="D294" s="33"/>
      <c r="E294" s="28"/>
      <c r="F294" s="28"/>
      <c r="G294" s="28"/>
      <c r="H294" s="35"/>
      <c r="N294" s="28"/>
      <c r="O294" s="28"/>
      <c r="P294" s="28"/>
    </row>
    <row r="295" spans="2:16">
      <c r="B295" s="33"/>
      <c r="C295" s="33"/>
      <c r="D295" s="33"/>
      <c r="E295" s="28"/>
      <c r="F295" s="28"/>
      <c r="G295" s="28"/>
      <c r="H295" s="35"/>
      <c r="N295" s="28"/>
      <c r="O295" s="28"/>
      <c r="P295" s="28"/>
    </row>
    <row r="296" spans="2:16">
      <c r="B296" s="35"/>
      <c r="C296" s="35"/>
      <c r="D296" s="35"/>
      <c r="E296" s="28"/>
      <c r="F296" s="28"/>
      <c r="G296" s="28"/>
      <c r="H296" s="35"/>
      <c r="N296" s="28"/>
      <c r="O296" s="28"/>
      <c r="P296" s="28"/>
    </row>
    <row r="297" spans="2:16">
      <c r="B297" s="33"/>
      <c r="C297" s="33"/>
      <c r="D297" s="33"/>
      <c r="E297" s="28"/>
      <c r="F297" s="28"/>
      <c r="G297" s="28"/>
      <c r="N297" s="28"/>
      <c r="O297" s="28"/>
      <c r="P297" s="28"/>
    </row>
    <row r="298" spans="2:16">
      <c r="B298" s="33"/>
      <c r="C298" s="33"/>
      <c r="D298" s="33"/>
      <c r="E298" s="28"/>
      <c r="F298" s="28"/>
      <c r="G298" s="28"/>
      <c r="N298" s="28"/>
      <c r="O298" s="28"/>
      <c r="P298" s="28"/>
    </row>
    <row r="299" spans="2:16">
      <c r="B299" s="33"/>
      <c r="C299" s="33"/>
      <c r="D299" s="33"/>
      <c r="E299" s="28"/>
      <c r="F299" s="28"/>
      <c r="G299" s="28"/>
      <c r="N299" s="28"/>
      <c r="O299" s="28"/>
      <c r="P299" s="28"/>
    </row>
    <row r="300" spans="2:16">
      <c r="B300" s="33"/>
      <c r="C300" s="33"/>
      <c r="D300" s="33"/>
      <c r="E300" s="28"/>
      <c r="F300" s="28"/>
      <c r="G300" s="28"/>
      <c r="N300" s="28"/>
      <c r="O300" s="28"/>
      <c r="P300" s="28"/>
    </row>
    <row r="301" spans="2:16">
      <c r="E301" s="28"/>
      <c r="F301" s="28"/>
      <c r="G301" s="28"/>
      <c r="N301" s="28"/>
      <c r="O301" s="28"/>
      <c r="P301" s="28"/>
    </row>
    <row r="302" spans="2:16">
      <c r="E302" s="28"/>
      <c r="F302" s="28"/>
      <c r="G302" s="28"/>
      <c r="N302" s="28"/>
      <c r="O302" s="28"/>
      <c r="P302" s="28"/>
    </row>
    <row r="303" spans="2:16">
      <c r="B303" s="33"/>
      <c r="C303" s="33"/>
      <c r="D303" s="33"/>
      <c r="E303" s="28"/>
      <c r="F303" s="28"/>
      <c r="G303" s="28"/>
      <c r="N303" s="28"/>
      <c r="O303" s="28"/>
      <c r="P303" s="28"/>
    </row>
    <row r="304" spans="2:16">
      <c r="B304" s="33"/>
      <c r="C304" s="33"/>
      <c r="D304" s="33"/>
      <c r="E304" s="28"/>
      <c r="F304" s="28"/>
      <c r="G304" s="28"/>
      <c r="N304" s="28"/>
      <c r="O304" s="28"/>
      <c r="P304" s="28"/>
    </row>
    <row r="305" spans="2:16">
      <c r="B305" s="33"/>
      <c r="C305" s="33"/>
      <c r="D305" s="33"/>
      <c r="E305" s="28"/>
      <c r="F305" s="28"/>
      <c r="G305" s="28"/>
      <c r="N305" s="28"/>
      <c r="O305" s="28"/>
      <c r="P305" s="28"/>
    </row>
    <row r="306" spans="2:16">
      <c r="B306" s="33"/>
      <c r="C306" s="33"/>
      <c r="D306" s="33"/>
      <c r="E306" s="28"/>
      <c r="F306" s="28"/>
      <c r="G306" s="28"/>
      <c r="N306" s="28"/>
      <c r="O306" s="28"/>
      <c r="P306" s="28"/>
    </row>
    <row r="307" spans="2:16">
      <c r="B307" s="33"/>
      <c r="C307" s="33"/>
      <c r="D307" s="33"/>
      <c r="E307" s="28"/>
      <c r="F307" s="28"/>
      <c r="G307" s="28"/>
      <c r="N307" s="28"/>
      <c r="O307" s="28"/>
      <c r="P307" s="28"/>
    </row>
    <row r="308" spans="2:16">
      <c r="B308" s="33"/>
      <c r="C308" s="33"/>
      <c r="D308" s="33"/>
      <c r="E308" s="28"/>
      <c r="F308" s="28"/>
      <c r="G308" s="28"/>
      <c r="N308" s="28"/>
      <c r="O308" s="28"/>
      <c r="P308" s="28"/>
    </row>
    <row r="309" spans="2:16">
      <c r="B309" s="33"/>
      <c r="C309" s="33"/>
      <c r="D309" s="33"/>
      <c r="E309" s="33"/>
      <c r="F309" s="33"/>
      <c r="G309" s="33"/>
      <c r="N309" s="28"/>
      <c r="O309" s="28"/>
      <c r="P309" s="28"/>
    </row>
    <row r="310" spans="2:16">
      <c r="B310" s="33"/>
      <c r="C310" s="33"/>
      <c r="D310" s="33"/>
      <c r="E310" s="33"/>
      <c r="F310" s="33"/>
      <c r="G310" s="33"/>
      <c r="N310" s="28"/>
      <c r="O310" s="28"/>
      <c r="P310" s="28"/>
    </row>
    <row r="311" spans="2:16">
      <c r="B311" s="33"/>
      <c r="C311" s="33"/>
      <c r="D311" s="33"/>
      <c r="E311" s="33"/>
      <c r="F311" s="33"/>
      <c r="G311" s="33"/>
      <c r="N311" s="28"/>
      <c r="O311" s="28"/>
      <c r="P311" s="28"/>
    </row>
    <row r="312" spans="2:16">
      <c r="B312" s="33"/>
      <c r="C312" s="33"/>
      <c r="D312" s="33"/>
      <c r="E312" s="33"/>
      <c r="F312" s="33"/>
      <c r="G312" s="33"/>
      <c r="N312" s="28"/>
      <c r="O312" s="28"/>
      <c r="P312" s="28"/>
    </row>
    <row r="313" spans="2:16">
      <c r="B313" s="33"/>
      <c r="C313" s="33"/>
      <c r="D313" s="33"/>
      <c r="E313" s="33"/>
      <c r="F313" s="33"/>
      <c r="G313" s="33"/>
      <c r="N313" s="28"/>
      <c r="O313" s="28"/>
      <c r="P313" s="28"/>
    </row>
    <row r="314" spans="2:16">
      <c r="B314" s="33"/>
      <c r="C314" s="33"/>
      <c r="D314" s="33"/>
      <c r="E314" s="33"/>
      <c r="F314" s="33"/>
      <c r="G314" s="33"/>
      <c r="N314" s="28"/>
      <c r="O314" s="28"/>
      <c r="P314" s="28"/>
    </row>
    <row r="315" spans="2:16">
      <c r="B315" s="33"/>
      <c r="C315" s="33"/>
      <c r="D315" s="33"/>
      <c r="E315" s="33"/>
      <c r="F315" s="33"/>
      <c r="G315" s="33"/>
      <c r="N315" s="28"/>
      <c r="O315" s="28"/>
      <c r="P315" s="28"/>
    </row>
    <row r="316" spans="2:16">
      <c r="B316" s="33"/>
      <c r="C316" s="33"/>
      <c r="D316" s="33"/>
      <c r="E316" s="33"/>
      <c r="F316" s="33"/>
      <c r="G316" s="33"/>
      <c r="N316" s="28"/>
      <c r="O316" s="28"/>
      <c r="P316" s="28"/>
    </row>
    <row r="317" spans="2:16">
      <c r="B317" s="33"/>
      <c r="C317" s="33"/>
      <c r="D317" s="33"/>
      <c r="E317" s="33"/>
      <c r="F317" s="33"/>
      <c r="G317" s="33"/>
      <c r="N317" s="28"/>
      <c r="O317" s="28"/>
      <c r="P317" s="28"/>
    </row>
    <row r="318" spans="2:16">
      <c r="B318" s="33"/>
      <c r="C318" s="33"/>
      <c r="D318" s="33"/>
      <c r="E318" s="33"/>
      <c r="F318" s="33"/>
      <c r="G318" s="33"/>
      <c r="N318" s="28"/>
      <c r="O318" s="28"/>
      <c r="P318" s="28"/>
    </row>
    <row r="319" spans="2:16">
      <c r="B319" s="33"/>
      <c r="C319" s="33"/>
      <c r="D319" s="33"/>
      <c r="E319" s="33"/>
      <c r="F319" s="33"/>
      <c r="G319" s="33"/>
      <c r="N319" s="28"/>
      <c r="O319" s="28"/>
      <c r="P319" s="28"/>
    </row>
    <row r="320" spans="2:16">
      <c r="N320" s="28"/>
      <c r="O320" s="28"/>
      <c r="P320" s="28"/>
    </row>
    <row r="321" spans="2:16">
      <c r="B321" s="33"/>
      <c r="C321" s="33"/>
      <c r="D321" s="33"/>
      <c r="E321" s="33"/>
      <c r="F321" s="33"/>
      <c r="G321" s="33"/>
      <c r="N321" s="28"/>
      <c r="O321" s="28"/>
      <c r="P321" s="28"/>
    </row>
    <row r="322" spans="2:16">
      <c r="B322" s="33"/>
      <c r="C322" s="33"/>
      <c r="D322" s="33"/>
      <c r="E322" s="33"/>
      <c r="F322" s="33"/>
      <c r="G322" s="33"/>
      <c r="N322" s="28"/>
      <c r="O322" s="28"/>
      <c r="P322" s="28"/>
    </row>
    <row r="323" spans="2:16">
      <c r="B323" s="33"/>
      <c r="C323" s="33"/>
      <c r="D323" s="33"/>
      <c r="E323" s="33"/>
      <c r="F323" s="33"/>
      <c r="G323" s="33"/>
      <c r="N323" s="28"/>
      <c r="O323" s="28"/>
      <c r="P323" s="28"/>
    </row>
    <row r="324" spans="2:16">
      <c r="B324" s="33"/>
      <c r="C324" s="33"/>
      <c r="D324" s="33"/>
      <c r="E324" s="33"/>
      <c r="F324" s="33"/>
      <c r="G324" s="33"/>
      <c r="N324" s="28"/>
      <c r="O324" s="28"/>
      <c r="P324" s="28"/>
    </row>
    <row r="325" spans="2:16">
      <c r="B325" s="33"/>
      <c r="C325" s="33"/>
      <c r="D325" s="33"/>
      <c r="E325" s="33"/>
      <c r="F325" s="33"/>
      <c r="G325" s="33"/>
      <c r="N325" s="28"/>
      <c r="O325" s="28"/>
      <c r="P325" s="28"/>
    </row>
    <row r="326" spans="2:16">
      <c r="B326" s="38"/>
      <c r="C326" s="38"/>
      <c r="D326" s="38"/>
      <c r="E326" s="38"/>
      <c r="F326" s="38"/>
      <c r="G326" s="38"/>
      <c r="N326" s="28"/>
      <c r="O326" s="28"/>
      <c r="P326" s="28"/>
    </row>
    <row r="327" spans="2:16">
      <c r="B327" s="33"/>
      <c r="C327" s="33"/>
      <c r="D327" s="33"/>
      <c r="E327" s="33"/>
      <c r="F327" s="33"/>
      <c r="G327" s="33"/>
      <c r="N327" s="28"/>
      <c r="O327" s="28"/>
      <c r="P327" s="28"/>
    </row>
    <row r="328" spans="2:16">
      <c r="B328" s="33"/>
      <c r="C328" s="33"/>
      <c r="D328" s="33"/>
      <c r="E328" s="33"/>
      <c r="F328" s="33"/>
      <c r="G328" s="33"/>
      <c r="N328" s="28"/>
      <c r="O328" s="28"/>
      <c r="P328" s="28"/>
    </row>
    <row r="329" spans="2:16">
      <c r="N329" s="28"/>
      <c r="O329" s="28"/>
      <c r="P329" s="28"/>
    </row>
    <row r="330" spans="2:16">
      <c r="N330" s="28"/>
      <c r="O330" s="28"/>
      <c r="P330" s="28"/>
    </row>
    <row r="331" spans="2:16">
      <c r="B331" s="33"/>
      <c r="C331" s="33"/>
      <c r="D331" s="33"/>
      <c r="E331" s="33"/>
      <c r="F331" s="33"/>
      <c r="G331" s="33"/>
      <c r="N331" s="28"/>
      <c r="O331" s="28"/>
      <c r="P331" s="28"/>
    </row>
    <row r="332" spans="2:16">
      <c r="B332" s="33"/>
      <c r="C332" s="33"/>
      <c r="D332" s="33"/>
      <c r="E332" s="33"/>
      <c r="F332" s="33"/>
      <c r="G332" s="33"/>
      <c r="N332" s="28"/>
      <c r="O332" s="28"/>
      <c r="P332" s="28"/>
    </row>
    <row r="333" spans="2:16">
      <c r="B333" s="33"/>
      <c r="C333" s="33"/>
      <c r="D333" s="33"/>
      <c r="E333" s="33"/>
      <c r="F333" s="33"/>
      <c r="G333" s="33"/>
      <c r="N333" s="28"/>
      <c r="O333" s="28"/>
      <c r="P333" s="28"/>
    </row>
    <row r="334" spans="2:16">
      <c r="B334" s="33"/>
      <c r="C334" s="33"/>
      <c r="D334" s="33"/>
      <c r="E334" s="33"/>
      <c r="F334" s="33"/>
      <c r="G334" s="33"/>
      <c r="N334" s="28"/>
      <c r="O334" s="28"/>
      <c r="P334" s="28"/>
    </row>
    <row r="335" spans="2:16">
      <c r="N335" s="28"/>
      <c r="O335" s="28"/>
      <c r="P335" s="28"/>
    </row>
    <row r="336" spans="2:16">
      <c r="B336" s="33"/>
      <c r="C336" s="33"/>
      <c r="D336" s="33"/>
      <c r="E336" s="33"/>
      <c r="F336" s="33"/>
      <c r="G336" s="33"/>
      <c r="N336" s="28"/>
      <c r="O336" s="28"/>
      <c r="P336" s="28"/>
    </row>
    <row r="337" spans="2:16">
      <c r="B337" s="33"/>
      <c r="C337" s="33"/>
      <c r="D337" s="33"/>
      <c r="E337" s="33"/>
      <c r="F337" s="33"/>
      <c r="G337" s="33"/>
      <c r="N337" s="28"/>
      <c r="O337" s="28"/>
      <c r="P337" s="28"/>
    </row>
    <row r="338" spans="2:16">
      <c r="B338" s="33"/>
      <c r="C338" s="33"/>
      <c r="D338" s="33"/>
      <c r="E338" s="33"/>
      <c r="F338" s="33"/>
      <c r="G338" s="33"/>
    </row>
    <row r="339" spans="2:16">
      <c r="B339" s="33"/>
      <c r="C339" s="33"/>
      <c r="D339" s="33"/>
      <c r="E339" s="33"/>
      <c r="F339" s="33"/>
      <c r="G339" s="33"/>
    </row>
    <row r="340" spans="2:16">
      <c r="B340" s="33"/>
      <c r="C340" s="33"/>
      <c r="D340" s="33"/>
      <c r="E340" s="33"/>
      <c r="F340" s="33"/>
      <c r="G340" s="33"/>
    </row>
    <row r="341" spans="2:16">
      <c r="B341" s="33"/>
      <c r="C341" s="33"/>
      <c r="D341" s="33"/>
      <c r="E341" s="33"/>
      <c r="F341" s="33"/>
      <c r="G341" s="33"/>
    </row>
    <row r="342" spans="2:16">
      <c r="B342" s="33"/>
      <c r="C342" s="33"/>
      <c r="D342" s="33"/>
      <c r="E342" s="33"/>
      <c r="F342" s="33"/>
      <c r="G342" s="33"/>
    </row>
  </sheetData>
  <mergeCells count="9">
    <mergeCell ref="Q7:Q8"/>
    <mergeCell ref="B8:D8"/>
    <mergeCell ref="E8:G8"/>
    <mergeCell ref="H8:J8"/>
    <mergeCell ref="M8:O8"/>
    <mergeCell ref="H7:J7"/>
    <mergeCell ref="K7:K8"/>
    <mergeCell ref="L7:L8"/>
    <mergeCell ref="M7:O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2019-06-15T14:48:02Z</dcterms:created>
  <dcterms:modified xsi:type="dcterms:W3CDTF">2020-01-25T20:12:46Z</dcterms:modified>
</cp:coreProperties>
</file>