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СНТ ОТДЫХ рабочая\Электроэнергия\Показания 2023\"/>
    </mc:Choice>
  </mc:AlternateContent>
  <bookViews>
    <workbookView xWindow="0" yWindow="0" windowWidth="20730" windowHeight="11760"/>
  </bookViews>
  <sheets>
    <sheet name="Лист1" sheetId="1" r:id="rId1"/>
  </sheets>
  <definedNames>
    <definedName name="_xlnm._FilterDatabase" localSheetId="0" hidden="1">Лист1!$A$7:$AB$280</definedName>
  </definedNames>
  <calcPr calcId="152511" refMode="R1C1"/>
</workbook>
</file>

<file path=xl/calcChain.xml><?xml version="1.0" encoding="utf-8"?>
<calcChain xmlns="http://schemas.openxmlformats.org/spreadsheetml/2006/main">
  <c r="P173" i="1" l="1"/>
  <c r="N177" i="1"/>
  <c r="L280" i="1" l="1"/>
  <c r="K280" i="1"/>
  <c r="J280" i="1"/>
  <c r="L279" i="1"/>
  <c r="K279" i="1"/>
  <c r="J279" i="1"/>
  <c r="L278" i="1"/>
  <c r="K278" i="1"/>
  <c r="J278" i="1"/>
  <c r="L277" i="1"/>
  <c r="K277" i="1"/>
  <c r="J277" i="1"/>
  <c r="L276" i="1"/>
  <c r="K276" i="1"/>
  <c r="J276" i="1"/>
  <c r="L275" i="1"/>
  <c r="K275" i="1"/>
  <c r="J275" i="1"/>
  <c r="L274" i="1"/>
  <c r="K274" i="1"/>
  <c r="J274" i="1"/>
  <c r="L273" i="1"/>
  <c r="K273" i="1"/>
  <c r="J273" i="1"/>
  <c r="L272" i="1"/>
  <c r="K272" i="1"/>
  <c r="J272" i="1"/>
  <c r="L271" i="1"/>
  <c r="K271" i="1"/>
  <c r="J271" i="1"/>
  <c r="L270" i="1"/>
  <c r="K270" i="1"/>
  <c r="J270" i="1"/>
  <c r="L269" i="1"/>
  <c r="K269" i="1"/>
  <c r="J269" i="1"/>
  <c r="L268" i="1"/>
  <c r="K268" i="1"/>
  <c r="J268" i="1"/>
  <c r="L267" i="1"/>
  <c r="K267" i="1"/>
  <c r="J267" i="1"/>
  <c r="L266" i="1"/>
  <c r="K266" i="1"/>
  <c r="J266" i="1"/>
  <c r="L265" i="1"/>
  <c r="K265" i="1"/>
  <c r="J265" i="1"/>
  <c r="L264" i="1"/>
  <c r="K264" i="1"/>
  <c r="J264" i="1"/>
  <c r="L263" i="1"/>
  <c r="K263" i="1"/>
  <c r="J263" i="1"/>
  <c r="L262" i="1"/>
  <c r="K262" i="1"/>
  <c r="J262" i="1"/>
  <c r="L261" i="1"/>
  <c r="K261" i="1"/>
  <c r="J261" i="1"/>
  <c r="L260" i="1"/>
  <c r="K260" i="1"/>
  <c r="J260" i="1"/>
  <c r="L259" i="1"/>
  <c r="K259" i="1"/>
  <c r="J259" i="1"/>
  <c r="L258" i="1"/>
  <c r="K258" i="1"/>
  <c r="J258" i="1"/>
  <c r="L257" i="1"/>
  <c r="K257" i="1"/>
  <c r="J257" i="1"/>
  <c r="L256" i="1"/>
  <c r="K256" i="1"/>
  <c r="J256" i="1"/>
  <c r="L255" i="1"/>
  <c r="K255" i="1"/>
  <c r="J255" i="1"/>
  <c r="L254" i="1"/>
  <c r="K254" i="1"/>
  <c r="J254" i="1"/>
  <c r="L253" i="1"/>
  <c r="K253" i="1"/>
  <c r="J253" i="1"/>
  <c r="L252" i="1"/>
  <c r="K252" i="1"/>
  <c r="J252" i="1"/>
  <c r="L251" i="1"/>
  <c r="K251" i="1"/>
  <c r="J251" i="1"/>
  <c r="L250" i="1"/>
  <c r="K250" i="1"/>
  <c r="J250" i="1"/>
  <c r="L249" i="1"/>
  <c r="K249" i="1"/>
  <c r="J249" i="1"/>
  <c r="L248" i="1"/>
  <c r="K248" i="1"/>
  <c r="J248" i="1"/>
  <c r="L247" i="1"/>
  <c r="K247" i="1"/>
  <c r="J247" i="1"/>
  <c r="L246" i="1"/>
  <c r="K246" i="1"/>
  <c r="J246" i="1"/>
  <c r="L245" i="1"/>
  <c r="K245" i="1"/>
  <c r="J245" i="1"/>
  <c r="L244" i="1"/>
  <c r="K244" i="1"/>
  <c r="J244" i="1"/>
  <c r="L243" i="1"/>
  <c r="K243" i="1"/>
  <c r="J243" i="1"/>
  <c r="L242" i="1"/>
  <c r="K242" i="1"/>
  <c r="J242" i="1"/>
  <c r="L241" i="1"/>
  <c r="K241" i="1"/>
  <c r="J241" i="1"/>
  <c r="L240" i="1"/>
  <c r="K240" i="1"/>
  <c r="J240" i="1"/>
  <c r="L239" i="1"/>
  <c r="K239" i="1"/>
  <c r="J239" i="1"/>
  <c r="L238" i="1"/>
  <c r="K238" i="1"/>
  <c r="J238" i="1"/>
  <c r="L237" i="1"/>
  <c r="K237" i="1"/>
  <c r="J237" i="1"/>
  <c r="L236" i="1"/>
  <c r="K236" i="1"/>
  <c r="J236" i="1"/>
  <c r="L235" i="1"/>
  <c r="K235" i="1"/>
  <c r="J235" i="1"/>
  <c r="L234" i="1"/>
  <c r="K234" i="1"/>
  <c r="J234" i="1"/>
  <c r="L233" i="1"/>
  <c r="K233" i="1"/>
  <c r="J233" i="1"/>
  <c r="L232" i="1"/>
  <c r="K232" i="1"/>
  <c r="J232" i="1"/>
  <c r="L231" i="1"/>
  <c r="K231" i="1"/>
  <c r="J231" i="1"/>
  <c r="L230" i="1"/>
  <c r="K230" i="1"/>
  <c r="J230" i="1"/>
  <c r="L229" i="1"/>
  <c r="K229" i="1"/>
  <c r="J229" i="1"/>
  <c r="L228" i="1"/>
  <c r="K228" i="1"/>
  <c r="J228" i="1"/>
  <c r="L227" i="1"/>
  <c r="K227" i="1"/>
  <c r="J227" i="1"/>
  <c r="L226" i="1"/>
  <c r="K226" i="1"/>
  <c r="J226" i="1"/>
  <c r="L225" i="1"/>
  <c r="K225" i="1"/>
  <c r="J225" i="1"/>
  <c r="L224" i="1"/>
  <c r="K224" i="1"/>
  <c r="J224" i="1"/>
  <c r="L223" i="1"/>
  <c r="K223" i="1"/>
  <c r="J223" i="1"/>
  <c r="L222" i="1"/>
  <c r="K222" i="1"/>
  <c r="J222" i="1"/>
  <c r="L221" i="1"/>
  <c r="K221" i="1"/>
  <c r="J221" i="1"/>
  <c r="L220" i="1"/>
  <c r="K220" i="1"/>
  <c r="J220" i="1"/>
  <c r="L219" i="1"/>
  <c r="K219" i="1"/>
  <c r="J219" i="1"/>
  <c r="L218" i="1"/>
  <c r="K218" i="1"/>
  <c r="J218" i="1"/>
  <c r="L217" i="1"/>
  <c r="K217" i="1"/>
  <c r="J217" i="1"/>
  <c r="L216" i="1"/>
  <c r="K216" i="1"/>
  <c r="J216" i="1"/>
  <c r="L215" i="1"/>
  <c r="K215" i="1"/>
  <c r="J215" i="1"/>
  <c r="L214" i="1"/>
  <c r="K214" i="1"/>
  <c r="J214" i="1"/>
  <c r="L213" i="1"/>
  <c r="K213" i="1"/>
  <c r="J213" i="1"/>
  <c r="L212" i="1"/>
  <c r="K212" i="1"/>
  <c r="J212" i="1"/>
  <c r="L211" i="1"/>
  <c r="K211" i="1"/>
  <c r="J211" i="1"/>
  <c r="L210" i="1"/>
  <c r="K210" i="1"/>
  <c r="J210" i="1"/>
  <c r="L209" i="1"/>
  <c r="K209" i="1"/>
  <c r="J209" i="1"/>
  <c r="L208" i="1"/>
  <c r="K208" i="1"/>
  <c r="J208" i="1"/>
  <c r="L207" i="1"/>
  <c r="K207" i="1"/>
  <c r="J207" i="1"/>
  <c r="L206" i="1"/>
  <c r="K206" i="1"/>
  <c r="J206" i="1"/>
  <c r="L205" i="1"/>
  <c r="K205" i="1"/>
  <c r="J205" i="1"/>
  <c r="L204" i="1"/>
  <c r="K204" i="1"/>
  <c r="J204" i="1"/>
  <c r="L203" i="1"/>
  <c r="K203" i="1"/>
  <c r="J203" i="1"/>
  <c r="L202" i="1"/>
  <c r="K202" i="1"/>
  <c r="J202" i="1"/>
  <c r="L201" i="1"/>
  <c r="K201" i="1"/>
  <c r="J201" i="1"/>
  <c r="L200" i="1"/>
  <c r="K200" i="1"/>
  <c r="J200" i="1"/>
  <c r="L199" i="1"/>
  <c r="K199" i="1"/>
  <c r="J199" i="1"/>
  <c r="L198" i="1"/>
  <c r="K198" i="1"/>
  <c r="J198" i="1"/>
  <c r="L197" i="1"/>
  <c r="K197" i="1"/>
  <c r="J197" i="1"/>
  <c r="L196" i="1"/>
  <c r="K196" i="1"/>
  <c r="J196" i="1"/>
  <c r="L195" i="1"/>
  <c r="K195" i="1"/>
  <c r="J195" i="1"/>
  <c r="L194" i="1"/>
  <c r="K194" i="1"/>
  <c r="J194" i="1"/>
  <c r="L193" i="1"/>
  <c r="K193" i="1"/>
  <c r="J193" i="1"/>
  <c r="L192" i="1"/>
  <c r="K192" i="1"/>
  <c r="J192" i="1"/>
  <c r="L191" i="1"/>
  <c r="K191" i="1"/>
  <c r="J191" i="1"/>
  <c r="L190" i="1"/>
  <c r="K190" i="1"/>
  <c r="J190" i="1"/>
  <c r="L189" i="1"/>
  <c r="K189" i="1"/>
  <c r="J189" i="1"/>
  <c r="L188" i="1"/>
  <c r="K188" i="1"/>
  <c r="J188" i="1"/>
  <c r="L187" i="1"/>
  <c r="K187" i="1"/>
  <c r="J187" i="1"/>
  <c r="L186" i="1"/>
  <c r="K186" i="1"/>
  <c r="J186" i="1"/>
  <c r="L185" i="1"/>
  <c r="K185" i="1"/>
  <c r="J185" i="1"/>
  <c r="L184" i="1"/>
  <c r="K184" i="1"/>
  <c r="J184" i="1"/>
  <c r="L183" i="1"/>
  <c r="K183" i="1"/>
  <c r="J183" i="1"/>
  <c r="L182" i="1"/>
  <c r="K182" i="1"/>
  <c r="J182" i="1"/>
  <c r="L181" i="1"/>
  <c r="K181" i="1"/>
  <c r="J181" i="1"/>
  <c r="L180" i="1"/>
  <c r="K180" i="1"/>
  <c r="J180" i="1"/>
  <c r="L179" i="1"/>
  <c r="K179" i="1"/>
  <c r="J179" i="1"/>
  <c r="L178" i="1"/>
  <c r="K178" i="1"/>
  <c r="J178" i="1"/>
  <c r="L177" i="1"/>
  <c r="K177" i="1"/>
  <c r="J177" i="1"/>
  <c r="L176" i="1"/>
  <c r="K176" i="1"/>
  <c r="J176" i="1"/>
  <c r="L175" i="1"/>
  <c r="K175" i="1"/>
  <c r="J175" i="1"/>
  <c r="L174" i="1"/>
  <c r="K174" i="1"/>
  <c r="J174" i="1"/>
  <c r="L173" i="1"/>
  <c r="K173" i="1"/>
  <c r="J173" i="1"/>
  <c r="L172" i="1"/>
  <c r="K172" i="1"/>
  <c r="J172" i="1"/>
  <c r="L171" i="1"/>
  <c r="K171" i="1"/>
  <c r="J171" i="1"/>
  <c r="L170" i="1"/>
  <c r="K170" i="1"/>
  <c r="J170" i="1"/>
  <c r="L169" i="1"/>
  <c r="K169" i="1"/>
  <c r="J169" i="1"/>
  <c r="L168" i="1"/>
  <c r="K168" i="1"/>
  <c r="J168" i="1"/>
  <c r="L167" i="1"/>
  <c r="K167" i="1"/>
  <c r="J167" i="1"/>
  <c r="L166" i="1"/>
  <c r="K166" i="1"/>
  <c r="J166" i="1"/>
  <c r="L165" i="1"/>
  <c r="K165" i="1"/>
  <c r="J165" i="1"/>
  <c r="L164" i="1"/>
  <c r="K164" i="1"/>
  <c r="J164" i="1"/>
  <c r="L163" i="1"/>
  <c r="K163" i="1"/>
  <c r="J163" i="1"/>
  <c r="L162" i="1"/>
  <c r="K162" i="1"/>
  <c r="J162" i="1"/>
  <c r="L161" i="1"/>
  <c r="K161" i="1"/>
  <c r="J161" i="1"/>
  <c r="L160" i="1"/>
  <c r="K160" i="1"/>
  <c r="J160" i="1"/>
  <c r="L159" i="1"/>
  <c r="K159" i="1"/>
  <c r="J159" i="1"/>
  <c r="L158" i="1"/>
  <c r="K158" i="1"/>
  <c r="J158" i="1"/>
  <c r="L157" i="1"/>
  <c r="K157" i="1"/>
  <c r="J157" i="1"/>
  <c r="L156" i="1"/>
  <c r="K156" i="1"/>
  <c r="J156" i="1"/>
  <c r="L155" i="1"/>
  <c r="K155" i="1"/>
  <c r="J155" i="1"/>
  <c r="L154" i="1"/>
  <c r="K154" i="1"/>
  <c r="J154" i="1"/>
  <c r="L153" i="1"/>
  <c r="K153" i="1"/>
  <c r="J153" i="1"/>
  <c r="L152" i="1"/>
  <c r="K152" i="1"/>
  <c r="J152" i="1"/>
  <c r="L151" i="1"/>
  <c r="K151" i="1"/>
  <c r="J151" i="1"/>
  <c r="L150" i="1"/>
  <c r="K150" i="1"/>
  <c r="J150" i="1"/>
  <c r="L149" i="1"/>
  <c r="K149" i="1"/>
  <c r="J149" i="1"/>
  <c r="L148" i="1"/>
  <c r="K148" i="1"/>
  <c r="J148" i="1"/>
  <c r="L147" i="1"/>
  <c r="K147" i="1"/>
  <c r="J147" i="1"/>
  <c r="L146" i="1"/>
  <c r="K146" i="1"/>
  <c r="J146" i="1"/>
  <c r="L145" i="1"/>
  <c r="K145" i="1"/>
  <c r="J145" i="1"/>
  <c r="L144" i="1"/>
  <c r="K144" i="1"/>
  <c r="J144" i="1"/>
  <c r="L143" i="1"/>
  <c r="K143" i="1"/>
  <c r="J143" i="1"/>
  <c r="L142" i="1"/>
  <c r="K142" i="1"/>
  <c r="J142" i="1"/>
  <c r="L141" i="1"/>
  <c r="K141" i="1"/>
  <c r="J141" i="1"/>
  <c r="L140" i="1"/>
  <c r="K140" i="1"/>
  <c r="J140" i="1"/>
  <c r="L139" i="1"/>
  <c r="K139" i="1"/>
  <c r="J139" i="1"/>
  <c r="L138" i="1"/>
  <c r="K138" i="1"/>
  <c r="J138" i="1"/>
  <c r="L137" i="1"/>
  <c r="K137" i="1"/>
  <c r="J137" i="1"/>
  <c r="L136" i="1"/>
  <c r="K136" i="1"/>
  <c r="J136" i="1"/>
  <c r="L135" i="1"/>
  <c r="K135" i="1"/>
  <c r="J135" i="1"/>
  <c r="L134" i="1"/>
  <c r="K134" i="1"/>
  <c r="J134" i="1"/>
  <c r="L133" i="1"/>
  <c r="K133" i="1"/>
  <c r="J133" i="1"/>
  <c r="L132" i="1"/>
  <c r="K132" i="1"/>
  <c r="J132" i="1"/>
  <c r="L131" i="1"/>
  <c r="K131" i="1"/>
  <c r="J131" i="1"/>
  <c r="L130" i="1"/>
  <c r="K130" i="1"/>
  <c r="J130" i="1"/>
  <c r="L129" i="1"/>
  <c r="K129" i="1"/>
  <c r="J129" i="1"/>
  <c r="L128" i="1"/>
  <c r="K128" i="1"/>
  <c r="J128" i="1"/>
  <c r="L127" i="1"/>
  <c r="K127" i="1"/>
  <c r="J127" i="1"/>
  <c r="L126" i="1"/>
  <c r="K126" i="1"/>
  <c r="J126" i="1"/>
  <c r="L125" i="1"/>
  <c r="K125" i="1"/>
  <c r="J125" i="1"/>
  <c r="L124" i="1"/>
  <c r="K124" i="1"/>
  <c r="J124" i="1"/>
  <c r="L123" i="1"/>
  <c r="K123" i="1"/>
  <c r="J123" i="1"/>
  <c r="L122" i="1"/>
  <c r="K122" i="1"/>
  <c r="J122" i="1"/>
  <c r="L121" i="1"/>
  <c r="K121" i="1"/>
  <c r="J121" i="1"/>
  <c r="L120" i="1"/>
  <c r="K120" i="1"/>
  <c r="J120" i="1"/>
  <c r="L119" i="1"/>
  <c r="K119" i="1"/>
  <c r="J119" i="1"/>
  <c r="L118" i="1"/>
  <c r="K118" i="1"/>
  <c r="J118" i="1"/>
  <c r="L117" i="1"/>
  <c r="K117" i="1"/>
  <c r="J117" i="1"/>
  <c r="L116" i="1"/>
  <c r="K116" i="1"/>
  <c r="J116" i="1"/>
  <c r="L115" i="1"/>
  <c r="K115" i="1"/>
  <c r="J115" i="1"/>
  <c r="L114" i="1"/>
  <c r="K114" i="1"/>
  <c r="J114" i="1"/>
  <c r="L113" i="1"/>
  <c r="K113" i="1"/>
  <c r="J113" i="1"/>
  <c r="L112" i="1"/>
  <c r="K112" i="1"/>
  <c r="J112" i="1"/>
  <c r="L111" i="1"/>
  <c r="K111" i="1"/>
  <c r="J111" i="1"/>
  <c r="L110" i="1"/>
  <c r="K110" i="1"/>
  <c r="J110" i="1"/>
  <c r="L109" i="1"/>
  <c r="K109" i="1"/>
  <c r="J109" i="1"/>
  <c r="L108" i="1"/>
  <c r="K108" i="1"/>
  <c r="J108" i="1"/>
  <c r="L107" i="1"/>
  <c r="K107" i="1"/>
  <c r="J107" i="1"/>
  <c r="L106" i="1"/>
  <c r="K106" i="1"/>
  <c r="J106" i="1"/>
  <c r="L105" i="1"/>
  <c r="K105" i="1"/>
  <c r="J105" i="1"/>
  <c r="L104" i="1"/>
  <c r="K104" i="1"/>
  <c r="J104" i="1"/>
  <c r="L103" i="1"/>
  <c r="K103" i="1"/>
  <c r="J103" i="1"/>
  <c r="L102" i="1"/>
  <c r="K102" i="1"/>
  <c r="J102" i="1"/>
  <c r="L101" i="1"/>
  <c r="K101" i="1"/>
  <c r="J101" i="1"/>
  <c r="L100" i="1"/>
  <c r="K100" i="1"/>
  <c r="J100" i="1"/>
  <c r="L99" i="1"/>
  <c r="K99" i="1"/>
  <c r="J99" i="1"/>
  <c r="L98" i="1"/>
  <c r="K98" i="1"/>
  <c r="J98" i="1"/>
  <c r="L97" i="1"/>
  <c r="K97" i="1"/>
  <c r="J97" i="1"/>
  <c r="L96" i="1"/>
  <c r="K96" i="1"/>
  <c r="J96" i="1"/>
  <c r="L95" i="1"/>
  <c r="K95" i="1"/>
  <c r="J95" i="1"/>
  <c r="L94" i="1"/>
  <c r="K94" i="1"/>
  <c r="J94" i="1"/>
  <c r="L93" i="1"/>
  <c r="K93" i="1"/>
  <c r="J93" i="1"/>
  <c r="L92" i="1"/>
  <c r="K92" i="1"/>
  <c r="J92" i="1"/>
  <c r="L91" i="1"/>
  <c r="K91" i="1"/>
  <c r="J91" i="1"/>
  <c r="L90" i="1"/>
  <c r="K90" i="1"/>
  <c r="J90" i="1"/>
  <c r="L89" i="1"/>
  <c r="K89" i="1"/>
  <c r="J89" i="1"/>
  <c r="L88" i="1"/>
  <c r="K88" i="1"/>
  <c r="J88" i="1"/>
  <c r="L87" i="1"/>
  <c r="K87" i="1"/>
  <c r="J87" i="1"/>
  <c r="L86" i="1"/>
  <c r="K86" i="1"/>
  <c r="J86" i="1"/>
  <c r="L85" i="1"/>
  <c r="K85" i="1"/>
  <c r="J85" i="1"/>
  <c r="L84" i="1"/>
  <c r="K84" i="1"/>
  <c r="J84" i="1"/>
  <c r="L83" i="1"/>
  <c r="K83" i="1"/>
  <c r="J83" i="1"/>
  <c r="L82" i="1"/>
  <c r="K82" i="1"/>
  <c r="J82" i="1"/>
  <c r="L81" i="1"/>
  <c r="K81" i="1"/>
  <c r="J81" i="1"/>
  <c r="L80" i="1"/>
  <c r="K80" i="1"/>
  <c r="J80" i="1"/>
  <c r="L79" i="1"/>
  <c r="K79" i="1"/>
  <c r="J79" i="1"/>
  <c r="L78" i="1"/>
  <c r="K78" i="1"/>
  <c r="J78" i="1"/>
  <c r="L77" i="1"/>
  <c r="K77" i="1"/>
  <c r="J77" i="1"/>
  <c r="L76" i="1"/>
  <c r="K76" i="1"/>
  <c r="J76" i="1"/>
  <c r="L75" i="1"/>
  <c r="K75" i="1"/>
  <c r="J75" i="1"/>
  <c r="L74" i="1"/>
  <c r="K74" i="1"/>
  <c r="J74" i="1"/>
  <c r="L73" i="1"/>
  <c r="K73" i="1"/>
  <c r="J73" i="1"/>
  <c r="L72" i="1"/>
  <c r="K72" i="1"/>
  <c r="J72" i="1"/>
  <c r="L71" i="1"/>
  <c r="K71" i="1"/>
  <c r="J71" i="1"/>
  <c r="L70" i="1"/>
  <c r="K70" i="1"/>
  <c r="J70" i="1"/>
  <c r="L69" i="1"/>
  <c r="K69" i="1"/>
  <c r="J69" i="1"/>
  <c r="L68" i="1"/>
  <c r="K68" i="1"/>
  <c r="J68" i="1"/>
  <c r="L67" i="1"/>
  <c r="K67" i="1"/>
  <c r="J67" i="1"/>
  <c r="L66" i="1"/>
  <c r="K66" i="1"/>
  <c r="J66" i="1"/>
  <c r="L65" i="1"/>
  <c r="K65" i="1"/>
  <c r="J65" i="1"/>
  <c r="L64" i="1"/>
  <c r="K64" i="1"/>
  <c r="J64" i="1"/>
  <c r="L63" i="1"/>
  <c r="K63" i="1"/>
  <c r="J63" i="1"/>
  <c r="L62" i="1"/>
  <c r="K62" i="1"/>
  <c r="J62" i="1"/>
  <c r="L61" i="1"/>
  <c r="K61" i="1"/>
  <c r="J61" i="1"/>
  <c r="L60" i="1"/>
  <c r="K60" i="1"/>
  <c r="J60" i="1"/>
  <c r="L59" i="1"/>
  <c r="K59" i="1"/>
  <c r="J59" i="1"/>
  <c r="L58" i="1"/>
  <c r="K58" i="1"/>
  <c r="J58" i="1"/>
  <c r="L57" i="1"/>
  <c r="K57" i="1"/>
  <c r="J57" i="1"/>
  <c r="L56" i="1"/>
  <c r="K56" i="1"/>
  <c r="J56" i="1"/>
  <c r="L55" i="1"/>
  <c r="K55" i="1"/>
  <c r="J55" i="1"/>
  <c r="L54" i="1"/>
  <c r="K54" i="1"/>
  <c r="J54" i="1"/>
  <c r="L53" i="1"/>
  <c r="K53" i="1"/>
  <c r="J53" i="1"/>
  <c r="L52" i="1"/>
  <c r="K52" i="1"/>
  <c r="J52" i="1"/>
  <c r="L51" i="1"/>
  <c r="K51" i="1"/>
  <c r="J51" i="1"/>
  <c r="L50" i="1"/>
  <c r="K50" i="1"/>
  <c r="J50" i="1"/>
  <c r="L49" i="1"/>
  <c r="K49" i="1"/>
  <c r="J49" i="1"/>
  <c r="L48" i="1"/>
  <c r="K48" i="1"/>
  <c r="J48" i="1"/>
  <c r="L47" i="1"/>
  <c r="K47" i="1"/>
  <c r="J47" i="1"/>
  <c r="L46" i="1"/>
  <c r="K46" i="1"/>
  <c r="J46" i="1"/>
  <c r="L45" i="1"/>
  <c r="K45" i="1"/>
  <c r="J45" i="1"/>
  <c r="L44" i="1"/>
  <c r="K44" i="1"/>
  <c r="J44" i="1"/>
  <c r="L43" i="1"/>
  <c r="K43" i="1"/>
  <c r="J43" i="1"/>
  <c r="L42" i="1"/>
  <c r="K42" i="1"/>
  <c r="J42" i="1"/>
  <c r="L41" i="1"/>
  <c r="K41" i="1"/>
  <c r="J41" i="1"/>
  <c r="L40" i="1"/>
  <c r="K40" i="1"/>
  <c r="J40" i="1"/>
  <c r="L39" i="1"/>
  <c r="K39" i="1"/>
  <c r="J39" i="1"/>
  <c r="L38" i="1"/>
  <c r="K38" i="1"/>
  <c r="J38" i="1"/>
  <c r="L37" i="1"/>
  <c r="K37" i="1"/>
  <c r="J37" i="1"/>
  <c r="L36" i="1"/>
  <c r="K36" i="1"/>
  <c r="J36" i="1"/>
  <c r="L35" i="1"/>
  <c r="K35" i="1"/>
  <c r="J35" i="1"/>
  <c r="L34" i="1"/>
  <c r="K34" i="1"/>
  <c r="J34" i="1"/>
  <c r="L33" i="1"/>
  <c r="K33" i="1"/>
  <c r="J33" i="1"/>
  <c r="L32" i="1"/>
  <c r="K32" i="1"/>
  <c r="J32" i="1"/>
  <c r="L31" i="1"/>
  <c r="K31" i="1"/>
  <c r="J31" i="1"/>
  <c r="L30" i="1"/>
  <c r="K30" i="1"/>
  <c r="J30" i="1"/>
  <c r="L29" i="1"/>
  <c r="K29" i="1"/>
  <c r="J29" i="1"/>
  <c r="L28" i="1"/>
  <c r="K28" i="1"/>
  <c r="J28" i="1"/>
  <c r="L27" i="1"/>
  <c r="K27" i="1"/>
  <c r="J27" i="1"/>
  <c r="L26" i="1"/>
  <c r="K26" i="1"/>
  <c r="J26" i="1"/>
  <c r="L25" i="1"/>
  <c r="K25" i="1"/>
  <c r="J25" i="1"/>
  <c r="L24" i="1"/>
  <c r="K24" i="1"/>
  <c r="J24" i="1"/>
  <c r="L23" i="1"/>
  <c r="K23" i="1"/>
  <c r="J23" i="1"/>
  <c r="L22" i="1"/>
  <c r="K22" i="1"/>
  <c r="J22" i="1"/>
  <c r="L21" i="1"/>
  <c r="K21" i="1"/>
  <c r="J21" i="1"/>
  <c r="L20" i="1"/>
  <c r="K20" i="1"/>
  <c r="J20" i="1"/>
  <c r="L19" i="1"/>
  <c r="K19" i="1"/>
  <c r="J19" i="1"/>
  <c r="L18" i="1"/>
  <c r="K18" i="1"/>
  <c r="J18" i="1"/>
  <c r="L17" i="1"/>
  <c r="K17" i="1"/>
  <c r="J17" i="1"/>
  <c r="L16" i="1"/>
  <c r="K16" i="1"/>
  <c r="J16" i="1"/>
  <c r="L15" i="1"/>
  <c r="K15" i="1"/>
  <c r="J15" i="1"/>
  <c r="L14" i="1"/>
  <c r="K14" i="1"/>
  <c r="J14" i="1"/>
  <c r="L13" i="1"/>
  <c r="K13" i="1"/>
  <c r="J13" i="1"/>
  <c r="L12" i="1"/>
  <c r="K12" i="1"/>
  <c r="J12" i="1"/>
  <c r="L11" i="1"/>
  <c r="K11" i="1"/>
  <c r="J11" i="1"/>
  <c r="J10" i="1"/>
  <c r="T48" i="1" l="1"/>
  <c r="L10" i="1" l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K10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Q11" i="1" l="1"/>
  <c r="Q15" i="1"/>
  <c r="Q19" i="1"/>
  <c r="Q23" i="1"/>
  <c r="Q27" i="1"/>
  <c r="Q31" i="1"/>
  <c r="Q35" i="1"/>
  <c r="Q39" i="1"/>
  <c r="Q43" i="1"/>
  <c r="Q47" i="1"/>
  <c r="Q51" i="1"/>
  <c r="Q55" i="1"/>
  <c r="Q59" i="1"/>
  <c r="Q63" i="1"/>
  <c r="Q67" i="1"/>
  <c r="Q71" i="1"/>
  <c r="Q75" i="1"/>
  <c r="Q79" i="1"/>
  <c r="Q83" i="1"/>
  <c r="Q87" i="1"/>
  <c r="Q91" i="1"/>
  <c r="Q95" i="1"/>
  <c r="Q99" i="1"/>
  <c r="Q143" i="1"/>
  <c r="Q147" i="1"/>
  <c r="Q151" i="1"/>
  <c r="Q155" i="1"/>
  <c r="Q159" i="1"/>
  <c r="Q163" i="1"/>
  <c r="Q167" i="1"/>
  <c r="Q171" i="1"/>
  <c r="Q175" i="1"/>
  <c r="Q179" i="1"/>
  <c r="Q183" i="1"/>
  <c r="Q187" i="1"/>
  <c r="Q191" i="1"/>
  <c r="Q195" i="1"/>
  <c r="Q199" i="1"/>
  <c r="Q203" i="1"/>
  <c r="Q207" i="1"/>
  <c r="Q211" i="1"/>
  <c r="Q215" i="1"/>
  <c r="Q219" i="1"/>
  <c r="Q223" i="1"/>
  <c r="Q227" i="1"/>
  <c r="Q231" i="1"/>
  <c r="Q239" i="1"/>
  <c r="Q243" i="1"/>
  <c r="Q247" i="1"/>
  <c r="Q251" i="1"/>
  <c r="Q255" i="1"/>
  <c r="Q259" i="1"/>
  <c r="Q263" i="1"/>
  <c r="Q267" i="1"/>
  <c r="Q271" i="1"/>
  <c r="Q275" i="1"/>
  <c r="Q279" i="1"/>
  <c r="Q235" i="1"/>
  <c r="Q103" i="1"/>
  <c r="Q107" i="1"/>
  <c r="Q111" i="1"/>
  <c r="Q115" i="1"/>
  <c r="Q119" i="1"/>
  <c r="Q123" i="1"/>
  <c r="Q127" i="1"/>
  <c r="Q131" i="1"/>
  <c r="Q135" i="1"/>
  <c r="Q139" i="1"/>
  <c r="Q14" i="1"/>
  <c r="Q18" i="1"/>
  <c r="Q22" i="1"/>
  <c r="Q26" i="1"/>
  <c r="Q30" i="1"/>
  <c r="Q34" i="1"/>
  <c r="Q38" i="1"/>
  <c r="Q42" i="1"/>
  <c r="Q46" i="1"/>
  <c r="Q50" i="1"/>
  <c r="Q54" i="1"/>
  <c r="Q58" i="1"/>
  <c r="Q62" i="1"/>
  <c r="Q66" i="1"/>
  <c r="Q70" i="1"/>
  <c r="Q74" i="1"/>
  <c r="Q78" i="1"/>
  <c r="Q82" i="1"/>
  <c r="Q86" i="1"/>
  <c r="Q90" i="1"/>
  <c r="Q94" i="1"/>
  <c r="Q98" i="1"/>
  <c r="Q102" i="1"/>
  <c r="Q106" i="1"/>
  <c r="Q110" i="1"/>
  <c r="Q114" i="1"/>
  <c r="Q118" i="1"/>
  <c r="Q122" i="1"/>
  <c r="Q126" i="1"/>
  <c r="Q130" i="1"/>
  <c r="Q134" i="1"/>
  <c r="Q138" i="1"/>
  <c r="Q142" i="1"/>
  <c r="Q146" i="1"/>
  <c r="Q150" i="1"/>
  <c r="Q154" i="1"/>
  <c r="Q158" i="1"/>
  <c r="Q162" i="1"/>
  <c r="Q166" i="1"/>
  <c r="Q170" i="1"/>
  <c r="Q174" i="1"/>
  <c r="Q178" i="1"/>
  <c r="Q182" i="1"/>
  <c r="Q186" i="1"/>
  <c r="Q190" i="1"/>
  <c r="Q194" i="1"/>
  <c r="Q198" i="1"/>
  <c r="Q202" i="1"/>
  <c r="Q206" i="1"/>
  <c r="Q210" i="1"/>
  <c r="Q214" i="1"/>
  <c r="Q218" i="1"/>
  <c r="Q222" i="1"/>
  <c r="Q226" i="1"/>
  <c r="Q230" i="1"/>
  <c r="Q234" i="1"/>
  <c r="Q238" i="1"/>
  <c r="Q242" i="1"/>
  <c r="Q246" i="1"/>
  <c r="Q250" i="1"/>
  <c r="Q254" i="1"/>
  <c r="Q258" i="1"/>
  <c r="Q262" i="1"/>
  <c r="Q266" i="1"/>
  <c r="Q270" i="1"/>
  <c r="Q274" i="1"/>
  <c r="Q278" i="1"/>
  <c r="Q17" i="1"/>
  <c r="Q25" i="1"/>
  <c r="Q33" i="1"/>
  <c r="Q41" i="1"/>
  <c r="Q49" i="1"/>
  <c r="Q57" i="1"/>
  <c r="Q69" i="1"/>
  <c r="Q13" i="1"/>
  <c r="Q21" i="1"/>
  <c r="Q29" i="1"/>
  <c r="Q37" i="1"/>
  <c r="Q45" i="1"/>
  <c r="Q53" i="1"/>
  <c r="Q61" i="1"/>
  <c r="Q65" i="1"/>
  <c r="Q16" i="1"/>
  <c r="Q28" i="1"/>
  <c r="Q44" i="1"/>
  <c r="Q56" i="1"/>
  <c r="Q68" i="1"/>
  <c r="Q80" i="1"/>
  <c r="Q92" i="1"/>
  <c r="Q104" i="1"/>
  <c r="Q124" i="1"/>
  <c r="Q136" i="1"/>
  <c r="Q152" i="1"/>
  <c r="Q164" i="1"/>
  <c r="Q176" i="1"/>
  <c r="Q184" i="1"/>
  <c r="Q192" i="1"/>
  <c r="Q208" i="1"/>
  <c r="Q220" i="1"/>
  <c r="Q232" i="1"/>
  <c r="Q244" i="1"/>
  <c r="Q252" i="1"/>
  <c r="Q256" i="1"/>
  <c r="Q260" i="1"/>
  <c r="Q272" i="1"/>
  <c r="Q276" i="1"/>
  <c r="Q280" i="1"/>
  <c r="Q32" i="1"/>
  <c r="Q40" i="1"/>
  <c r="Q52" i="1"/>
  <c r="Q64" i="1"/>
  <c r="Q76" i="1"/>
  <c r="Q88" i="1"/>
  <c r="Q100" i="1"/>
  <c r="Q112" i="1"/>
  <c r="Q120" i="1"/>
  <c r="Q132" i="1"/>
  <c r="Q144" i="1"/>
  <c r="Q156" i="1"/>
  <c r="Q168" i="1"/>
  <c r="Q180" i="1"/>
  <c r="Q196" i="1"/>
  <c r="Q204" i="1"/>
  <c r="Q216" i="1"/>
  <c r="Q228" i="1"/>
  <c r="Q236" i="1"/>
  <c r="Q248" i="1"/>
  <c r="Q268" i="1"/>
  <c r="Q73" i="1"/>
  <c r="Q77" i="1"/>
  <c r="Q81" i="1"/>
  <c r="Q85" i="1"/>
  <c r="Q89" i="1"/>
  <c r="Q93" i="1"/>
  <c r="Q97" i="1"/>
  <c r="Q101" i="1"/>
  <c r="Q105" i="1"/>
  <c r="Q109" i="1"/>
  <c r="Q113" i="1"/>
  <c r="Q117" i="1"/>
  <c r="Q121" i="1"/>
  <c r="Q125" i="1"/>
  <c r="Q129" i="1"/>
  <c r="Q133" i="1"/>
  <c r="Q137" i="1"/>
  <c r="Q141" i="1"/>
  <c r="Q145" i="1"/>
  <c r="Q149" i="1"/>
  <c r="Q153" i="1"/>
  <c r="Q157" i="1"/>
  <c r="Q161" i="1"/>
  <c r="Q165" i="1"/>
  <c r="Q169" i="1"/>
  <c r="Q173" i="1"/>
  <c r="Q177" i="1"/>
  <c r="Q181" i="1"/>
  <c r="Q185" i="1"/>
  <c r="Q189" i="1"/>
  <c r="Q193" i="1"/>
  <c r="Q197" i="1"/>
  <c r="Q201" i="1"/>
  <c r="Q205" i="1"/>
  <c r="Q209" i="1"/>
  <c r="Q213" i="1"/>
  <c r="Q217" i="1"/>
  <c r="Q221" i="1"/>
  <c r="Q225" i="1"/>
  <c r="Q229" i="1"/>
  <c r="Q233" i="1"/>
  <c r="Q237" i="1"/>
  <c r="Q241" i="1"/>
  <c r="Q245" i="1"/>
  <c r="Q249" i="1"/>
  <c r="Q253" i="1"/>
  <c r="Q257" i="1"/>
  <c r="Q261" i="1"/>
  <c r="Q265" i="1"/>
  <c r="Q269" i="1"/>
  <c r="Q273" i="1"/>
  <c r="Q277" i="1"/>
  <c r="Q12" i="1"/>
  <c r="Q24" i="1"/>
  <c r="Q36" i="1"/>
  <c r="Q48" i="1"/>
  <c r="Q60" i="1"/>
  <c r="Q72" i="1"/>
  <c r="Q84" i="1"/>
  <c r="Q96" i="1"/>
  <c r="Q108" i="1"/>
  <c r="Q116" i="1"/>
  <c r="Q128" i="1"/>
  <c r="Q140" i="1"/>
  <c r="Q148" i="1"/>
  <c r="Q160" i="1"/>
  <c r="Q172" i="1"/>
  <c r="Q188" i="1"/>
  <c r="Q200" i="1"/>
  <c r="Q212" i="1"/>
  <c r="Q224" i="1"/>
  <c r="Q264" i="1"/>
  <c r="Q20" i="1"/>
  <c r="Q240" i="1"/>
  <c r="T204" i="1"/>
  <c r="T208" i="1" l="1"/>
  <c r="S211" i="1" l="1"/>
  <c r="S210" i="1"/>
  <c r="S35" i="1"/>
  <c r="S15" i="1"/>
  <c r="S271" i="1"/>
  <c r="S274" i="1"/>
  <c r="S277" i="1"/>
  <c r="S280" i="1"/>
  <c r="S264" i="1"/>
  <c r="S243" i="1"/>
  <c r="S230" i="1"/>
  <c r="S229" i="1"/>
  <c r="S227" i="1"/>
  <c r="S224" i="1"/>
  <c r="S215" i="1"/>
  <c r="S212" i="1"/>
  <c r="S185" i="1"/>
  <c r="S108" i="1"/>
  <c r="S104" i="1"/>
  <c r="S100" i="1"/>
  <c r="S86" i="1"/>
  <c r="S76" i="1"/>
  <c r="S140" i="1"/>
  <c r="S138" i="1"/>
  <c r="S156" i="1"/>
  <c r="S155" i="1"/>
  <c r="S173" i="1" l="1"/>
  <c r="S101" i="1"/>
  <c r="S152" i="1"/>
  <c r="S154" i="1"/>
  <c r="S261" i="1"/>
  <c r="S240" i="1"/>
  <c r="S174" i="1" l="1"/>
  <c r="S94" i="1"/>
  <c r="T23" i="1"/>
  <c r="T268" i="1" l="1"/>
  <c r="T269" i="1"/>
  <c r="T278" i="1" l="1"/>
  <c r="T275" i="1"/>
  <c r="S275" i="1" l="1"/>
  <c r="S278" i="1"/>
  <c r="S257" i="1" l="1"/>
  <c r="T280" i="1"/>
  <c r="T279" i="1"/>
  <c r="T277" i="1"/>
  <c r="T276" i="1"/>
  <c r="T274" i="1"/>
  <c r="T273" i="1"/>
  <c r="T272" i="1"/>
  <c r="T271" i="1"/>
  <c r="T270" i="1"/>
  <c r="T267" i="1"/>
  <c r="T266" i="1"/>
  <c r="T265" i="1"/>
  <c r="T264" i="1"/>
  <c r="T263" i="1"/>
  <c r="T261" i="1"/>
  <c r="T260" i="1"/>
  <c r="T259" i="1"/>
  <c r="T258" i="1"/>
  <c r="T257" i="1"/>
  <c r="T256" i="1"/>
  <c r="T255" i="1"/>
  <c r="T254" i="1"/>
  <c r="T253" i="1"/>
  <c r="T252" i="1"/>
  <c r="T251" i="1"/>
  <c r="T250" i="1"/>
  <c r="T249" i="1"/>
  <c r="T248" i="1"/>
  <c r="T247" i="1"/>
  <c r="T246" i="1"/>
  <c r="T245" i="1"/>
  <c r="T244" i="1"/>
  <c r="T243" i="1"/>
  <c r="T242" i="1"/>
  <c r="T241" i="1"/>
  <c r="T238" i="1"/>
  <c r="T237" i="1"/>
  <c r="T236" i="1"/>
  <c r="T235" i="1"/>
  <c r="T234" i="1"/>
  <c r="T233" i="1"/>
  <c r="T232" i="1"/>
  <c r="T231" i="1"/>
  <c r="T230" i="1"/>
  <c r="T229" i="1"/>
  <c r="T228" i="1"/>
  <c r="T227" i="1"/>
  <c r="T226" i="1"/>
  <c r="T225" i="1"/>
  <c r="T224" i="1"/>
  <c r="T223" i="1"/>
  <c r="T222" i="1"/>
  <c r="T221" i="1"/>
  <c r="T220" i="1"/>
  <c r="T219" i="1"/>
  <c r="T218" i="1"/>
  <c r="T217" i="1"/>
  <c r="T216" i="1"/>
  <c r="T215" i="1"/>
  <c r="T214" i="1"/>
  <c r="T213" i="1"/>
  <c r="T212" i="1"/>
  <c r="T211" i="1"/>
  <c r="T210" i="1"/>
  <c r="T209" i="1"/>
  <c r="T207" i="1"/>
  <c r="T206" i="1"/>
  <c r="T205" i="1"/>
  <c r="T203" i="1"/>
  <c r="T202" i="1"/>
  <c r="T201" i="1"/>
  <c r="T200" i="1"/>
  <c r="T199" i="1"/>
  <c r="T198" i="1"/>
  <c r="T197" i="1"/>
  <c r="T196" i="1"/>
  <c r="T195" i="1"/>
  <c r="T194" i="1"/>
  <c r="T193" i="1"/>
  <c r="T192" i="1"/>
  <c r="T191" i="1"/>
  <c r="T190" i="1"/>
  <c r="T189" i="1"/>
  <c r="T188" i="1"/>
  <c r="T187" i="1"/>
  <c r="T186" i="1"/>
  <c r="T185" i="1"/>
  <c r="T184" i="1"/>
  <c r="T183" i="1"/>
  <c r="T182" i="1"/>
  <c r="T181" i="1"/>
  <c r="T180" i="1"/>
  <c r="T179" i="1"/>
  <c r="T178" i="1"/>
  <c r="T177" i="1"/>
  <c r="T176" i="1"/>
  <c r="T175" i="1"/>
  <c r="T174" i="1"/>
  <c r="T173" i="1"/>
  <c r="T172" i="1"/>
  <c r="T171" i="1"/>
  <c r="T170" i="1"/>
  <c r="T169" i="1"/>
  <c r="T168" i="1"/>
  <c r="T167" i="1"/>
  <c r="T166" i="1"/>
  <c r="T165" i="1"/>
  <c r="T164" i="1"/>
  <c r="T163" i="1"/>
  <c r="T162" i="1"/>
  <c r="T161" i="1"/>
  <c r="T160" i="1"/>
  <c r="T159" i="1"/>
  <c r="T158" i="1"/>
  <c r="T157" i="1"/>
  <c r="T156" i="1"/>
  <c r="T155" i="1"/>
  <c r="T154" i="1"/>
  <c r="T153" i="1"/>
  <c r="T152" i="1"/>
  <c r="T151" i="1"/>
  <c r="T150" i="1"/>
  <c r="T149" i="1"/>
  <c r="T148" i="1"/>
  <c r="T147" i="1"/>
  <c r="T146" i="1"/>
  <c r="T145" i="1"/>
  <c r="T144" i="1"/>
  <c r="T143" i="1"/>
  <c r="T142" i="1"/>
  <c r="T141" i="1"/>
  <c r="T140" i="1"/>
  <c r="T139" i="1"/>
  <c r="T138" i="1"/>
  <c r="T137" i="1"/>
  <c r="T136" i="1"/>
  <c r="T135" i="1"/>
  <c r="T134" i="1"/>
  <c r="T133" i="1"/>
  <c r="T132" i="1"/>
  <c r="T131" i="1"/>
  <c r="T130" i="1"/>
  <c r="T129" i="1"/>
  <c r="T128" i="1"/>
  <c r="T127" i="1"/>
  <c r="T126" i="1"/>
  <c r="T125" i="1"/>
  <c r="T124" i="1"/>
  <c r="T123" i="1"/>
  <c r="T122" i="1"/>
  <c r="T121" i="1"/>
  <c r="T120" i="1"/>
  <c r="T119" i="1"/>
  <c r="T118" i="1"/>
  <c r="T117" i="1"/>
  <c r="T116" i="1"/>
  <c r="T115" i="1"/>
  <c r="T114" i="1"/>
  <c r="T113" i="1"/>
  <c r="T112" i="1"/>
  <c r="T111" i="1"/>
  <c r="T110" i="1"/>
  <c r="T109" i="1"/>
  <c r="T108" i="1"/>
  <c r="T107" i="1"/>
  <c r="T106" i="1"/>
  <c r="T105" i="1"/>
  <c r="T104" i="1"/>
  <c r="T103" i="1"/>
  <c r="T102" i="1"/>
  <c r="T101" i="1"/>
  <c r="T100" i="1"/>
  <c r="T99" i="1"/>
  <c r="T98" i="1"/>
  <c r="T97" i="1"/>
  <c r="T96" i="1"/>
  <c r="T95" i="1"/>
  <c r="T94" i="1"/>
  <c r="T93" i="1"/>
  <c r="T92" i="1"/>
  <c r="T91" i="1"/>
  <c r="T90" i="1"/>
  <c r="T89" i="1"/>
  <c r="T88" i="1"/>
  <c r="T87" i="1"/>
  <c r="T86" i="1"/>
  <c r="T85" i="1"/>
  <c r="T84" i="1"/>
  <c r="T83" i="1"/>
  <c r="T82" i="1"/>
  <c r="T81" i="1"/>
  <c r="T80" i="1"/>
  <c r="T79" i="1"/>
  <c r="T78" i="1"/>
  <c r="T77" i="1"/>
  <c r="T76" i="1"/>
  <c r="T75" i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I1" i="1"/>
  <c r="H1" i="1"/>
  <c r="G1" i="1"/>
  <c r="E1" i="1"/>
  <c r="D1" i="1"/>
  <c r="C1" i="1"/>
  <c r="S111" i="1" l="1"/>
  <c r="S176" i="1"/>
  <c r="S260" i="1"/>
  <c r="L1" i="1"/>
  <c r="J1" i="1"/>
  <c r="K1" i="1"/>
  <c r="P10" i="1"/>
  <c r="Q10" i="1" s="1"/>
  <c r="S216" i="1" l="1"/>
  <c r="S118" i="1"/>
  <c r="S159" i="1"/>
  <c r="S149" i="1"/>
  <c r="S251" i="1"/>
  <c r="S165" i="1"/>
  <c r="S130" i="1"/>
  <c r="S134" i="1"/>
  <c r="S136" i="1"/>
  <c r="S252" i="1"/>
  <c r="S197" i="1"/>
  <c r="S263" i="1"/>
  <c r="S110" i="1"/>
  <c r="U111" i="1" s="1"/>
  <c r="S238" i="1"/>
  <c r="S175" i="1"/>
  <c r="S41" i="1"/>
  <c r="S10" i="1"/>
  <c r="S171" i="1"/>
  <c r="S81" i="1"/>
  <c r="S53" i="1"/>
  <c r="S68" i="1"/>
  <c r="S62" i="1"/>
  <c r="S88" i="1"/>
  <c r="S70" i="1"/>
  <c r="S177" i="1"/>
  <c r="S170" i="1"/>
  <c r="S168" i="1"/>
  <c r="S71" i="1"/>
  <c r="S232" i="1"/>
  <c r="S82" i="1"/>
  <c r="S72" i="1"/>
  <c r="S60" i="1"/>
  <c r="S55" i="1"/>
  <c r="S42" i="1"/>
  <c r="S33" i="1"/>
  <c r="P1" i="1"/>
  <c r="S21" i="1"/>
  <c r="S14" i="1"/>
  <c r="S12" i="1"/>
  <c r="S36" i="1"/>
  <c r="S34" i="1"/>
  <c r="S222" i="1"/>
  <c r="S172" i="1"/>
  <c r="S146" i="1"/>
  <c r="S78" i="1"/>
  <c r="S273" i="1"/>
  <c r="S160" i="1"/>
  <c r="S148" i="1"/>
  <c r="S129" i="1"/>
  <c r="S122" i="1"/>
  <c r="S119" i="1"/>
  <c r="S115" i="1"/>
  <c r="O1" i="1"/>
  <c r="S80" i="1"/>
  <c r="S50" i="1"/>
  <c r="S178" i="1"/>
  <c r="S242" i="1"/>
  <c r="S142" i="1"/>
  <c r="S269" i="1"/>
  <c r="S196" i="1"/>
  <c r="S145" i="1"/>
  <c r="S90" i="1"/>
  <c r="S17" i="1"/>
  <c r="S126" i="1" l="1"/>
  <c r="S169" i="1"/>
  <c r="S237" i="1"/>
  <c r="S235" i="1"/>
  <c r="S107" i="1"/>
  <c r="Q1" i="1"/>
  <c r="S109" i="1"/>
  <c r="S180" i="1"/>
  <c r="S233" i="1"/>
  <c r="S231" i="1"/>
  <c r="S250" i="1"/>
  <c r="S65" i="1"/>
  <c r="S163" i="1"/>
  <c r="S150" i="1"/>
  <c r="S39" i="1"/>
  <c r="S241" i="1"/>
  <c r="S22" i="1"/>
  <c r="S228" i="1"/>
  <c r="S234" i="1"/>
  <c r="S48" i="1"/>
  <c r="S201" i="1"/>
  <c r="S189" i="1"/>
  <c r="S267" i="1"/>
  <c r="S27" i="1"/>
  <c r="S117" i="1"/>
  <c r="S20" i="1"/>
  <c r="S161" i="1"/>
  <c r="S77" i="1"/>
  <c r="S268" i="1"/>
  <c r="S188" i="1"/>
  <c r="S143" i="1"/>
  <c r="S30" i="1"/>
  <c r="S147" i="1"/>
  <c r="S125" i="1"/>
  <c r="S96" i="1"/>
  <c r="S38" i="1"/>
  <c r="S106" i="1"/>
  <c r="S254" i="1"/>
  <c r="S24" i="1"/>
  <c r="S46" i="1"/>
  <c r="S208" i="1"/>
  <c r="S217" i="1"/>
  <c r="S194" i="1"/>
  <c r="S25" i="1"/>
  <c r="S98" i="1"/>
  <c r="S74" i="1"/>
  <c r="S93" i="1"/>
  <c r="S92" i="1"/>
  <c r="S213" i="1"/>
  <c r="S11" i="1"/>
  <c r="S131" i="1"/>
  <c r="S157" i="1"/>
  <c r="S18" i="1"/>
  <c r="S132" i="1"/>
  <c r="S137" i="1"/>
  <c r="S207" i="1"/>
  <c r="S182" i="1"/>
  <c r="S64" i="1"/>
  <c r="S44" i="1"/>
  <c r="S28" i="1"/>
  <c r="S245" i="1"/>
  <c r="S32" i="1"/>
  <c r="S84" i="1"/>
  <c r="S191" i="1"/>
  <c r="S279" i="1"/>
  <c r="S83" i="1"/>
  <c r="S97" i="1"/>
  <c r="S220" i="1"/>
  <c r="S270" i="1"/>
  <c r="S184" i="1"/>
  <c r="S121" i="1"/>
  <c r="S114" i="1"/>
  <c r="S247" i="1"/>
  <c r="S223" i="1"/>
  <c r="S124" i="1"/>
  <c r="S57" i="1"/>
  <c r="S47" i="1"/>
  <c r="S26" i="1"/>
  <c r="S204" i="1"/>
  <c r="S87" i="1"/>
  <c r="S37" i="1"/>
  <c r="S99" i="1"/>
  <c r="S200" i="1"/>
  <c r="S113" i="1"/>
  <c r="S102" i="1"/>
  <c r="S127" i="1"/>
  <c r="S151" i="1"/>
  <c r="S187" i="1"/>
  <c r="S193" i="1"/>
  <c r="S225" i="1"/>
  <c r="S244" i="1"/>
  <c r="S79" i="1"/>
  <c r="S133" i="1"/>
  <c r="S183" i="1"/>
  <c r="S49" i="1"/>
  <c r="S179" i="1" l="1"/>
  <c r="S249" i="1"/>
  <c r="S153" i="1"/>
  <c r="S54" i="1"/>
  <c r="S85" i="1"/>
  <c r="S258" i="1"/>
  <c r="S139" i="1"/>
  <c r="S141" i="1"/>
  <c r="S162" i="1"/>
  <c r="S51" i="1"/>
  <c r="S205" i="1"/>
  <c r="S144" i="1"/>
  <c r="S59" i="1"/>
  <c r="S52" i="1"/>
  <c r="S272" i="1"/>
  <c r="S214" i="1"/>
  <c r="S256" i="1"/>
  <c r="S255" i="1"/>
  <c r="S120" i="1"/>
  <c r="S164" i="1"/>
  <c r="S181" i="1"/>
  <c r="S186" i="1"/>
  <c r="S198" i="1"/>
  <c r="S158" i="1"/>
  <c r="S56" i="1"/>
  <c r="S248" i="1"/>
  <c r="S19" i="1"/>
  <c r="S221" i="1"/>
  <c r="S73" i="1"/>
  <c r="S16" i="1"/>
  <c r="S123" i="1"/>
  <c r="S75" i="1"/>
  <c r="S236" i="1"/>
  <c r="S192" i="1"/>
  <c r="S29" i="1"/>
  <c r="S105" i="1"/>
  <c r="S219" i="1"/>
  <c r="S66" i="1"/>
  <c r="S203" i="1"/>
  <c r="S45" i="1"/>
  <c r="S190" i="1"/>
  <c r="S135" i="1"/>
  <c r="S209" i="1"/>
  <c r="S31" i="1"/>
  <c r="S265" i="1"/>
  <c r="S166" i="1"/>
  <c r="S276" i="1"/>
  <c r="S103" i="1"/>
  <c r="S259" i="1"/>
  <c r="S40" i="1"/>
  <c r="S226" i="1"/>
  <c r="S253" i="1"/>
  <c r="S95" i="1"/>
  <c r="S116" i="1"/>
  <c r="S58" i="1"/>
  <c r="S199" i="1"/>
  <c r="S89" i="1"/>
  <c r="S69" i="1"/>
  <c r="S218" i="1"/>
  <c r="S266" i="1"/>
  <c r="S13" i="1"/>
  <c r="S167" i="1"/>
  <c r="S128" i="1"/>
  <c r="S67" i="1"/>
  <c r="S91" i="1"/>
  <c r="S202" i="1"/>
  <c r="S246" i="1"/>
  <c r="S195" i="1"/>
  <c r="S206" i="1"/>
  <c r="S61" i="1"/>
  <c r="M1" i="1" l="1"/>
  <c r="N1" i="1"/>
  <c r="S43" i="1"/>
  <c r="R1" i="1"/>
  <c r="S112" i="1"/>
  <c r="S1" i="1"/>
  <c r="S63" i="1"/>
</calcChain>
</file>

<file path=xl/sharedStrings.xml><?xml version="1.0" encoding="utf-8"?>
<sst xmlns="http://schemas.openxmlformats.org/spreadsheetml/2006/main" count="619" uniqueCount="560">
  <si>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</si>
  <si>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</si>
  <si>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</si>
  <si>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</si>
  <si>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</si>
  <si>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</si>
  <si>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</si>
  <si>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</si>
  <si>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</si>
  <si>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</si>
  <si>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</si>
  <si>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</si>
  <si>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</si>
  <si>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</si>
  <si>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</si>
  <si>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</si>
  <si>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</si>
  <si>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</si>
  <si>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</si>
  <si>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</si>
  <si>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</si>
  <si>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</si>
  <si>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</si>
  <si>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</si>
  <si>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</si>
  <si>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</si>
  <si>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№008 </t>
  </si>
  <si>
    <t>№009  сбыт</t>
  </si>
  <si>
    <t>№011</t>
  </si>
  <si>
    <t xml:space="preserve">№012 </t>
  </si>
  <si>
    <t>№012а</t>
  </si>
  <si>
    <t xml:space="preserve">№015 </t>
  </si>
  <si>
    <t xml:space="preserve">№016\17 </t>
  </si>
  <si>
    <t xml:space="preserve">№019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</si>
  <si>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</si>
  <si>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</si>
  <si>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</si>
  <si>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</si>
  <si>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</si>
  <si>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</si>
  <si>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</si>
  <si>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</si>
  <si>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</si>
  <si>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</si>
  <si>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</si>
  <si>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</si>
  <si>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</si>
  <si>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 xml:space="preserve">№032 </t>
  </si>
  <si>
    <t>№033 сбыт</t>
  </si>
  <si>
    <t xml:space="preserve">№034 </t>
  </si>
  <si>
    <t xml:space="preserve">№035 </t>
  </si>
  <si>
    <t>№037 сбыт</t>
  </si>
  <si>
    <t>№038 сбыт</t>
  </si>
  <si>
    <t>№039  сбыт</t>
  </si>
  <si>
    <t>№040</t>
  </si>
  <si>
    <t xml:space="preserve">№041а сбыт </t>
  </si>
  <si>
    <t xml:space="preserve">№042 </t>
  </si>
  <si>
    <t xml:space="preserve">№043\1 </t>
  </si>
  <si>
    <t xml:space="preserve">№043\2 </t>
  </si>
  <si>
    <t>№045 не установлен</t>
  </si>
  <si>
    <t xml:space="preserve">№047 </t>
  </si>
  <si>
    <t>№049 сбыт</t>
  </si>
  <si>
    <t xml:space="preserve">№050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</si>
  <si>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</si>
  <si>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</si>
  <si>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</si>
  <si>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</si>
  <si>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</si>
  <si>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</si>
  <si>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№061 </t>
  </si>
  <si>
    <t>№062а сбыт</t>
  </si>
  <si>
    <t>№063 сбыт</t>
  </si>
  <si>
    <t>сбыт</t>
  </si>
  <si>
    <t xml:space="preserve">№064\1 </t>
  </si>
  <si>
    <t xml:space="preserve">№064\2 </t>
  </si>
  <si>
    <t>№066 сбыт</t>
  </si>
  <si>
    <t>№067 сбыт</t>
  </si>
  <si>
    <t>№069 сбыт</t>
  </si>
  <si>
    <t xml:space="preserve">№070 </t>
  </si>
  <si>
    <t xml:space="preserve">№071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</si>
  <si>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</si>
  <si>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</si>
  <si>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</si>
  <si>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</si>
  <si>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</si>
  <si>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</si>
  <si>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</si>
  <si>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</si>
  <si>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>№082/2</t>
  </si>
  <si>
    <t xml:space="preserve">№083 </t>
  </si>
  <si>
    <t>№084</t>
  </si>
  <si>
    <t xml:space="preserve">№085 </t>
  </si>
  <si>
    <t>№087 сбыт</t>
  </si>
  <si>
    <t xml:space="preserve">№088 </t>
  </si>
  <si>
    <t xml:space="preserve">№090 </t>
  </si>
  <si>
    <t xml:space="preserve">№091 </t>
  </si>
  <si>
    <t xml:space="preserve">№092 </t>
  </si>
  <si>
    <t xml:space="preserve">№093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</si>
  <si>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</si>
  <si>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</si>
  <si>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</si>
  <si>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</si>
  <si>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</si>
  <si>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</si>
  <si>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>№102 сбыт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</si>
  <si>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</si>
  <si>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</si>
  <si>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</si>
  <si>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</si>
  <si>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</si>
  <si>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</si>
  <si>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</si>
  <si>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</si>
  <si>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</si>
  <si>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</si>
  <si>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</si>
  <si>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</si>
  <si>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</si>
  <si>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</si>
  <si>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</si>
  <si>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</si>
  <si>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</si>
  <si>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</si>
  <si>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</si>
  <si>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</si>
  <si>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</si>
  <si>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</si>
  <si>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</si>
  <si>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</si>
  <si>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</si>
  <si>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</si>
  <si>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</si>
  <si>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</si>
  <si>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№134 </t>
  </si>
  <si>
    <t xml:space="preserve">№135 </t>
  </si>
  <si>
    <t xml:space="preserve">№136 </t>
  </si>
  <si>
    <t xml:space="preserve">№140 </t>
  </si>
  <si>
    <t>№141\1 сбыт</t>
  </si>
  <si>
    <t xml:space="preserve">№141\2 </t>
  </si>
  <si>
    <t xml:space="preserve">№143 </t>
  </si>
  <si>
    <t>№143а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</si>
  <si>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</si>
  <si>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</si>
  <si>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</si>
  <si>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</si>
  <si>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</si>
  <si>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</si>
  <si>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</si>
  <si>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</si>
  <si>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</si>
  <si>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</si>
  <si>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</si>
  <si>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</si>
  <si>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</si>
  <si>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</si>
  <si>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</si>
  <si>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</si>
  <si>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</si>
  <si>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</si>
  <si>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</si>
  <si>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</si>
  <si>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</si>
  <si>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</si>
  <si>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</si>
  <si>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</si>
  <si>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</si>
  <si>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</si>
  <si>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</si>
  <si>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№168</t>
  </si>
  <si>
    <t>№169</t>
  </si>
  <si>
    <t>№170</t>
  </si>
  <si>
    <t>№171 сбыт</t>
  </si>
  <si>
    <t>№172 сбыт</t>
  </si>
  <si>
    <t>№173 сбыт</t>
  </si>
  <si>
    <t>№175 сбыт</t>
  </si>
  <si>
    <t xml:space="preserve">№176\2 </t>
  </si>
  <si>
    <t xml:space="preserve">№180 </t>
  </si>
  <si>
    <t xml:space="preserve">№182 </t>
  </si>
  <si>
    <t>№187 сбыт</t>
  </si>
  <si>
    <t xml:space="preserve">№188\2 </t>
  </si>
  <si>
    <t xml:space="preserve">№189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</si>
  <si>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</si>
  <si>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</si>
  <si>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</si>
  <si>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</si>
  <si>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</si>
  <si>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</si>
  <si>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</si>
  <si>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</si>
  <si>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</si>
  <si>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</si>
  <si>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</si>
  <si>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</si>
  <si>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</si>
  <si>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</si>
  <si>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</si>
  <si>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</si>
  <si>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</si>
  <si>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</si>
  <si>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</si>
  <si>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</si>
  <si>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</si>
  <si>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</si>
  <si>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</si>
  <si>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</si>
  <si>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</si>
  <si>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</si>
  <si>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</si>
  <si>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</si>
  <si>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>№231 сбыт</t>
  </si>
  <si>
    <t xml:space="preserve">№233 </t>
  </si>
  <si>
    <t xml:space="preserve">№234 </t>
  </si>
  <si>
    <t xml:space="preserve">№235 </t>
  </si>
  <si>
    <t xml:space="preserve">№236 </t>
  </si>
  <si>
    <t xml:space="preserve">№238 </t>
  </si>
  <si>
    <t>№242 сбыт</t>
  </si>
  <si>
    <t xml:space="preserve">№243\2 </t>
  </si>
  <si>
    <t xml:space="preserve">№245 </t>
  </si>
  <si>
    <t xml:space="preserve">№246 </t>
  </si>
  <si>
    <t>№247 сбыт</t>
  </si>
  <si>
    <t>СБЫТ</t>
  </si>
  <si>
    <t>№Охрана 3</t>
  </si>
  <si>
    <t>№246 с 17.09.22</t>
  </si>
  <si>
    <t>№ 248 с 17.09.22</t>
  </si>
  <si>
    <t>Мосэнергосбыт</t>
  </si>
  <si>
    <t>№ л/с</t>
  </si>
  <si>
    <t>Расчет по прошлому году</t>
  </si>
  <si>
    <t>не может снять показания Мосэнергосбыт</t>
  </si>
  <si>
    <t>002400-022</t>
  </si>
  <si>
    <t>002400-024</t>
  </si>
  <si>
    <t>002400-026</t>
  </si>
  <si>
    <t>002400-029</t>
  </si>
  <si>
    <t>002400-037</t>
  </si>
  <si>
    <t>011829-037</t>
  </si>
  <si>
    <t>011829-367</t>
  </si>
  <si>
    <t>011829-451</t>
  </si>
  <si>
    <t>011829-431</t>
  </si>
  <si>
    <t>011829-447</t>
  </si>
  <si>
    <t>011829-437</t>
  </si>
  <si>
    <t>011829-435</t>
  </si>
  <si>
    <t>011829-446</t>
  </si>
  <si>
    <t>011829-438</t>
  </si>
  <si>
    <t>011829-436</t>
  </si>
  <si>
    <t>011829-450</t>
  </si>
  <si>
    <t>021068-097</t>
  </si>
  <si>
    <t>011829-440</t>
  </si>
  <si>
    <t>021068-156</t>
  </si>
  <si>
    <t>021068-407</t>
  </si>
  <si>
    <t>021068-410</t>
  </si>
  <si>
    <t>021068-411</t>
  </si>
  <si>
    <t>021068-413</t>
  </si>
  <si>
    <t>021068-415</t>
  </si>
  <si>
    <t>021068-417</t>
  </si>
  <si>
    <t>021068-418</t>
  </si>
  <si>
    <t>021068-421</t>
  </si>
  <si>
    <t>021068-423</t>
  </si>
  <si>
    <t>021068-424</t>
  </si>
  <si>
    <t>021068-425</t>
  </si>
  <si>
    <t>021068-426</t>
  </si>
  <si>
    <t>021068-427</t>
  </si>
  <si>
    <t>021068-428</t>
  </si>
  <si>
    <t>021068-429</t>
  </si>
  <si>
    <t>021068-430</t>
  </si>
  <si>
    <t>021068-431</t>
  </si>
  <si>
    <t>021068-432</t>
  </si>
  <si>
    <t>021068-434</t>
  </si>
  <si>
    <t>021068-435</t>
  </si>
  <si>
    <t>021068-437</t>
  </si>
  <si>
    <t>021068-438</t>
  </si>
  <si>
    <t>021068-439</t>
  </si>
  <si>
    <t>021068-444</t>
  </si>
  <si>
    <t>021068-445</t>
  </si>
  <si>
    <t>021068-448</t>
  </si>
  <si>
    <t>021068-449</t>
  </si>
  <si>
    <t>021068-450</t>
  </si>
  <si>
    <t>021068-452</t>
  </si>
  <si>
    <t>021068-453</t>
  </si>
  <si>
    <t>021068-454</t>
  </si>
  <si>
    <t>021068-455</t>
  </si>
  <si>
    <t>021068-468</t>
  </si>
  <si>
    <t>021068-473</t>
  </si>
  <si>
    <t>021068-475</t>
  </si>
  <si>
    <t>021068-476</t>
  </si>
  <si>
    <t>021068-478</t>
  </si>
  <si>
    <t>021068-480</t>
  </si>
  <si>
    <t>021068-481</t>
  </si>
  <si>
    <t>021068-482</t>
  </si>
  <si>
    <t>021068-483</t>
  </si>
  <si>
    <t>021068-488</t>
  </si>
  <si>
    <t>021068-491</t>
  </si>
  <si>
    <t>021068-497</t>
  </si>
  <si>
    <t>021068-498</t>
  </si>
  <si>
    <t>021068-500</t>
  </si>
  <si>
    <t>021068-508</t>
  </si>
  <si>
    <t>011829-444</t>
  </si>
  <si>
    <t>№241 сбыт</t>
  </si>
  <si>
    <t>№240 сбыт</t>
  </si>
  <si>
    <t>№239 сбыт</t>
  </si>
  <si>
    <t>№248 сбыт</t>
  </si>
  <si>
    <t>№230 сбыт</t>
  </si>
  <si>
    <t>№221 сбыт</t>
  </si>
  <si>
    <t>№191 сбыт</t>
  </si>
  <si>
    <t>№190 сбыт</t>
  </si>
  <si>
    <t>№179 сбыт</t>
  </si>
  <si>
    <t>№178 сбыт</t>
  </si>
  <si>
    <t>№176\1 сбыт</t>
  </si>
  <si>
    <t>№174 сбыт</t>
  </si>
  <si>
    <t>№168 сбыт</t>
  </si>
  <si>
    <t>№167 сбыт</t>
  </si>
  <si>
    <t>№142 сбыт</t>
  </si>
  <si>
    <t>№132 сбыт</t>
  </si>
  <si>
    <t>№118 сбыт</t>
  </si>
  <si>
    <t>№103 сбыт</t>
  </si>
  <si>
    <t>№086 сбыт</t>
  </si>
  <si>
    <t>№072 сбыт</t>
  </si>
  <si>
    <t>№065 сбыт</t>
  </si>
  <si>
    <t>№062 сбыт</t>
  </si>
  <si>
    <t>№059 сбыт</t>
  </si>
  <si>
    <t>№060 сбыт</t>
  </si>
  <si>
    <t>№046а сбыт</t>
  </si>
  <si>
    <t>№036 сбыт</t>
  </si>
  <si>
    <t>№009а сбыт</t>
  </si>
  <si>
    <t>021068-505</t>
  </si>
  <si>
    <t>021068-509</t>
  </si>
  <si>
    <t>021068-513</t>
  </si>
  <si>
    <t>021068-515</t>
  </si>
  <si>
    <t>011829-439</t>
  </si>
  <si>
    <t>СВОЯ ПОДСТАНЦИЯ</t>
  </si>
  <si>
    <t>021068-521</t>
  </si>
  <si>
    <t>021068-484</t>
  </si>
  <si>
    <t>021068-514</t>
  </si>
  <si>
    <t>021068-518</t>
  </si>
  <si>
    <t>№232 сбыт</t>
  </si>
  <si>
    <t>№186 сбыт</t>
  </si>
  <si>
    <t>№183 сбыт</t>
  </si>
  <si>
    <t>021068-446-92</t>
  </si>
  <si>
    <t>021068-447-91</t>
  </si>
  <si>
    <t>021068-492-91</t>
  </si>
  <si>
    <t>№188\1 сбыт</t>
  </si>
  <si>
    <t>№094 сбыт</t>
  </si>
  <si>
    <t>№123 сбыт</t>
  </si>
  <si>
    <t>№133 сбыт</t>
  </si>
  <si>
    <t>22108733 вр. с 01.10.22</t>
  </si>
  <si>
    <t>Расчет по прошлому году за 06, 07, 08, 09,22</t>
  </si>
  <si>
    <t>Был сломан счетчик</t>
  </si>
  <si>
    <t xml:space="preserve">проверить счетчик </t>
  </si>
  <si>
    <t>021068-511</t>
  </si>
  <si>
    <t>№002 от 10.07.2021</t>
  </si>
  <si>
    <t>№003 от 30.05.21</t>
  </si>
  <si>
    <t>№011 с 10.06.2017</t>
  </si>
  <si>
    <t>№012</t>
  </si>
  <si>
    <t>№014</t>
  </si>
  <si>
    <t>№016/017</t>
  </si>
  <si>
    <t>№026   отключить с 01.11.17  по 01.04.18</t>
  </si>
  <si>
    <t>№031/2 с 11.11.2017</t>
  </si>
  <si>
    <t>№032 от 11.05.19</t>
  </si>
  <si>
    <t>№034 от 18.06.19</t>
  </si>
  <si>
    <t>№041 с 26.11.2017</t>
  </si>
  <si>
    <t>№043\1</t>
  </si>
  <si>
    <t>№044</t>
  </si>
  <si>
    <t>№046</t>
  </si>
  <si>
    <t>№054</t>
  </si>
  <si>
    <t>№056</t>
  </si>
  <si>
    <t xml:space="preserve">№058 </t>
  </si>
  <si>
    <t xml:space="preserve">№064/1 </t>
  </si>
  <si>
    <t>№065</t>
  </si>
  <si>
    <t>№070</t>
  </si>
  <si>
    <t>№073</t>
  </si>
  <si>
    <t>№075 с 30.09.2017</t>
  </si>
  <si>
    <t>№077</t>
  </si>
  <si>
    <t>№078</t>
  </si>
  <si>
    <t>№081</t>
  </si>
  <si>
    <t>№083 с 11.11.2017 отключен по 04.18</t>
  </si>
  <si>
    <t>№084  с 31.08.2019</t>
  </si>
  <si>
    <t>№088</t>
  </si>
  <si>
    <t>№090  от 14.07.2018</t>
  </si>
  <si>
    <t>№091</t>
  </si>
  <si>
    <t>№092 заменены 29.01. 22 по жалобе</t>
  </si>
  <si>
    <t>№093 заменены 29.01. 22 по жалобе</t>
  </si>
  <si>
    <t>№094 с 30.09.2017</t>
  </si>
  <si>
    <t>№095 от 24.10.20</t>
  </si>
  <si>
    <t>№097 от 11.05.19</t>
  </si>
  <si>
    <t>№099</t>
  </si>
  <si>
    <t>№101</t>
  </si>
  <si>
    <t>№103</t>
  </si>
  <si>
    <t>№104 с 24.03.2018</t>
  </si>
  <si>
    <t>№104/б с 14.08.2017</t>
  </si>
  <si>
    <t>№106</t>
  </si>
  <si>
    <t>№108</t>
  </si>
  <si>
    <t>№109 с15.07.17</t>
  </si>
  <si>
    <t>№110 с 30.09.2017</t>
  </si>
  <si>
    <t>№113 от 11.05.19</t>
  </si>
  <si>
    <t>№114</t>
  </si>
  <si>
    <t>№115</t>
  </si>
  <si>
    <t>№117</t>
  </si>
  <si>
    <t>№125  с15.07.17</t>
  </si>
  <si>
    <t>№126/1  с 01.07.17</t>
  </si>
  <si>
    <t>№126/2</t>
  </si>
  <si>
    <t>№127</t>
  </si>
  <si>
    <t>№134</t>
  </si>
  <si>
    <t>№135</t>
  </si>
  <si>
    <t>№136</t>
  </si>
  <si>
    <t>№137 от 07.08.2021</t>
  </si>
  <si>
    <t>№143</t>
  </si>
  <si>
    <t>№143/а с 14.08.2017</t>
  </si>
  <si>
    <t>№144</t>
  </si>
  <si>
    <t>№145/1 с15.07.17</t>
  </si>
  <si>
    <t>№146</t>
  </si>
  <si>
    <t>№150 от 27.02.2021</t>
  </si>
  <si>
    <t>№153</t>
  </si>
  <si>
    <t>№155 с15.07.17</t>
  </si>
  <si>
    <t>№159  баня   от 13.08.2022</t>
  </si>
  <si>
    <t>№159а\1 от 24.10.20</t>
  </si>
  <si>
    <t>№159а\2 от 24.10.20</t>
  </si>
  <si>
    <t>№160 от 27.02.2021</t>
  </si>
  <si>
    <t>№161 3ф</t>
  </si>
  <si>
    <t>№161/а  с 01.07.17</t>
  </si>
  <si>
    <t>№165 от 13.08.2022</t>
  </si>
  <si>
    <t>№173 с 11.11.2017</t>
  </si>
  <si>
    <t>№177  откл. реле с 17.09 по 1.04</t>
  </si>
  <si>
    <t>№182</t>
  </si>
  <si>
    <t>№184</t>
  </si>
  <si>
    <t>№189  с 10.06.2017</t>
  </si>
  <si>
    <t>№205</t>
  </si>
  <si>
    <t>№212 от 30.05.21</t>
  </si>
  <si>
    <t>№213 от 30.05.21</t>
  </si>
  <si>
    <t>№214 от 17.09.2022</t>
  </si>
  <si>
    <t>№235 от 17.09.2022</t>
  </si>
  <si>
    <t>№244  с 26.0918</t>
  </si>
  <si>
    <t>№245 от 26.05.2020</t>
  </si>
  <si>
    <t>№246 от 17.09.2022</t>
  </si>
  <si>
    <t>№248 от 17.09.2022</t>
  </si>
  <si>
    <t>№249 от 14.07.2018</t>
  </si>
  <si>
    <t>откл.сч. 11.07.22 считала по средней</t>
  </si>
  <si>
    <t>021068-464</t>
  </si>
  <si>
    <t>№051 сбыт</t>
  </si>
  <si>
    <t>???</t>
  </si>
  <si>
    <t>021068-519</t>
  </si>
  <si>
    <t>021068-523</t>
  </si>
  <si>
    <t>№181 сбыт</t>
  </si>
  <si>
    <t>снят</t>
  </si>
  <si>
    <t>№148 с 01.07.22 сбыт</t>
  </si>
  <si>
    <t>02400-043-45</t>
  </si>
  <si>
    <t>№073 сбыт</t>
  </si>
  <si>
    <t>№177 сбыт</t>
  </si>
  <si>
    <t>002400-042-46</t>
  </si>
  <si>
    <t>№229а сбыт</t>
  </si>
  <si>
    <t>№243\1 сбыт</t>
  </si>
  <si>
    <t>Заявка 01.07.22</t>
  </si>
  <si>
    <t>Заявка 01.09.22</t>
  </si>
  <si>
    <t>Заявка 01.10.22</t>
  </si>
  <si>
    <t>ТП 08.10.22</t>
  </si>
  <si>
    <t>вр.3852500500 (01.07.22)</t>
  </si>
  <si>
    <t>Заявка 11.11.22?</t>
  </si>
  <si>
    <t>с 10.12.22 АСКУЭ отключен от дома</t>
  </si>
  <si>
    <t>21068-502-91</t>
  </si>
  <si>
    <t>21068-530-94</t>
  </si>
  <si>
    <t>август 21 стоит счетчик Мосэнерго паралельно с АСКУЭ</t>
  </si>
  <si>
    <t>38525-015-07</t>
  </si>
  <si>
    <t>38525-016-06</t>
  </si>
  <si>
    <t>№129 3ф</t>
  </si>
  <si>
    <t xml:space="preserve"> 21068-472-97</t>
  </si>
  <si>
    <t>21068-531-93</t>
  </si>
  <si>
    <t>38525-009-06</t>
  </si>
  <si>
    <t>38525-005-00</t>
  </si>
  <si>
    <t>№076 3ф</t>
  </si>
  <si>
    <t>Заявка 01.09.22 21068-532-92</t>
  </si>
  <si>
    <t>№211 сбыт</t>
  </si>
  <si>
    <t>сбыт с 01.09.22</t>
  </si>
  <si>
    <t>11829-445-84</t>
  </si>
  <si>
    <t>№068 сбыт</t>
  </si>
  <si>
    <t>02400-048-10</t>
  </si>
  <si>
    <t>№244 сбыт</t>
  </si>
  <si>
    <t>21068-520-97</t>
  </si>
  <si>
    <t>38525-017-05</t>
  </si>
  <si>
    <t>Круглова Евгения Дмитриевна</t>
  </si>
  <si>
    <t>38525-003-02</t>
  </si>
  <si>
    <t>№041 сбыт АСКУЭ</t>
  </si>
  <si>
    <t>38525-021-08</t>
  </si>
  <si>
    <t>21068-528-99</t>
  </si>
  <si>
    <t>21068-526-91</t>
  </si>
  <si>
    <t>38525-011-01</t>
  </si>
  <si>
    <t>38525-031-05</t>
  </si>
  <si>
    <t>ЯНВАРЬ</t>
  </si>
  <si>
    <t>38525-007-08</t>
  </si>
  <si>
    <t>38525-008-07</t>
  </si>
  <si>
    <t>24000-045-43 (01.07.22)</t>
  </si>
  <si>
    <t>38525-006-09</t>
  </si>
  <si>
    <t xml:space="preserve">заявка </t>
  </si>
  <si>
    <t>38525-014-08</t>
  </si>
  <si>
    <t>вр. 22144311</t>
  </si>
  <si>
    <t>заявка?</t>
  </si>
  <si>
    <t>21068-486-90</t>
  </si>
  <si>
    <t>21808499 ???</t>
  </si>
  <si>
    <t>02400-054-41</t>
  </si>
  <si>
    <t>38525-001-04</t>
  </si>
  <si>
    <t>02400-047-41</t>
  </si>
  <si>
    <t>38525-027-02</t>
  </si>
  <si>
    <t>21068-524-93</t>
  </si>
  <si>
    <t>38525-018-04</t>
  </si>
  <si>
    <t>заявление на пульт в феврале</t>
  </si>
  <si>
    <t>Заявка на восст. 17.02.23</t>
  </si>
  <si>
    <t>38525-019-03</t>
  </si>
  <si>
    <r>
      <rPr>
        <sz val="10"/>
        <color theme="1"/>
        <rFont val="Bahnschrift SemiBold Condensed"/>
        <family val="2"/>
        <charset val="204"/>
      </rPr>
      <t>01.10.22</t>
    </r>
    <r>
      <rPr>
        <sz val="14"/>
        <color theme="1"/>
        <rFont val="Bahnschrift SemiBold Condensed"/>
        <family val="2"/>
        <charset val="204"/>
      </rPr>
      <t xml:space="preserve"> 02400-269-49</t>
    </r>
  </si>
  <si>
    <t>01.10.22 38525-035-01</t>
  </si>
  <si>
    <t>38525-033-03</t>
  </si>
  <si>
    <t>38525-028-01</t>
  </si>
  <si>
    <t>38525-002-03</t>
  </si>
  <si>
    <t>31.07.22 38525-020-09</t>
  </si>
  <si>
    <t>№111 от 09.11.2022</t>
  </si>
  <si>
    <t>№калитка 3 тер2 + с 17.09.2022 платит Тарас 231</t>
  </si>
  <si>
    <t>№226 сбыт</t>
  </si>
  <si>
    <t>№234 сбыт</t>
  </si>
  <si>
    <t>№236 сбыт</t>
  </si>
  <si>
    <t xml:space="preserve">№237 сбыт </t>
  </si>
  <si>
    <t>№249 сбыт</t>
  </si>
  <si>
    <t>№207 сбыт</t>
  </si>
  <si>
    <t>№184 сбыт</t>
  </si>
  <si>
    <t>№185 сбыт</t>
  </si>
  <si>
    <t>№169 сбыт</t>
  </si>
  <si>
    <t>№170 сбыт</t>
  </si>
  <si>
    <t>№149 сбыт</t>
  </si>
  <si>
    <t>№144 сбыт</t>
  </si>
  <si>
    <t>№139 сбыт</t>
  </si>
  <si>
    <t>№138 сбыт</t>
  </si>
  <si>
    <t>№137 сбыт</t>
  </si>
  <si>
    <t>№122 сбыт</t>
  </si>
  <si>
    <t>№215 сбыт</t>
  </si>
  <si>
    <t>№117 сбыт</t>
  </si>
  <si>
    <t>№109 сбыт</t>
  </si>
  <si>
    <t>№101 сбыт</t>
  </si>
  <si>
    <t>№100 сбыт</t>
  </si>
  <si>
    <t>№089 сбыт</t>
  </si>
  <si>
    <t>№082/1 сбыт</t>
  </si>
  <si>
    <t>№080 сбыт</t>
  </si>
  <si>
    <t>№057 сбыт</t>
  </si>
  <si>
    <t>№058 сбыт</t>
  </si>
  <si>
    <t>№048 сбыт</t>
  </si>
  <si>
    <t>№046 сбыт</t>
  </si>
  <si>
    <t>№044 сбыт</t>
  </si>
  <si>
    <t>№031\2 сбыт</t>
  </si>
  <si>
    <t>№020 сбыт</t>
  </si>
  <si>
    <t>№018 сбыт</t>
  </si>
  <si>
    <t>№014 сбыт</t>
  </si>
  <si>
    <t>№013 сбыт</t>
  </si>
  <si>
    <t>№010 сбыт</t>
  </si>
  <si>
    <t>№008 сбыт</t>
  </si>
  <si>
    <t>№007 сбыт</t>
  </si>
  <si>
    <t>02400-051-44</t>
  </si>
  <si>
    <t>№158 сбыт</t>
  </si>
  <si>
    <t>30.09.  38525-012-00</t>
  </si>
  <si>
    <t>38525-036-00</t>
  </si>
  <si>
    <t xml:space="preserve"> 01.09.22 38525-029-00</t>
  </si>
  <si>
    <t>002400-040</t>
  </si>
  <si>
    <t>021068-466-96</t>
  </si>
  <si>
    <t>021068-479</t>
  </si>
  <si>
    <t>заявка</t>
  </si>
  <si>
    <t>02400-035-46</t>
  </si>
  <si>
    <t>38525-004-01</t>
  </si>
  <si>
    <t>№028 от 11.05.19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</si>
</sst>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37" x14ac:knownFonts="1">
    <font>
      <sz val="12"/>
      <color theme="1"/>
      <name val="Calibri"/>
      <family val="2"/>
      <charset val="204"/>
      <scheme val="minor"/>
    </font>
    <font>
      <sz val="16"/>
      <color indexed="8"/>
      <name val="Tahoma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Bahnschrift SemiLight Condensed"/>
      <family val="2"/>
      <charset val="204"/>
    </font>
    <font>
      <sz val="14"/>
      <color theme="1"/>
      <name val="Bahnschrift SemiBold Condensed"/>
      <family val="2"/>
      <charset val="204"/>
    </font>
    <font>
      <sz val="12"/>
      <color theme="1"/>
      <name val="Bahnschrift SemiBold Condensed"/>
      <family val="2"/>
      <charset val="204"/>
    </font>
    <font>
      <b/>
      <i/>
      <sz val="12"/>
      <color rgb="FFFF0000"/>
      <name val="Calibri"/>
      <family val="2"/>
      <charset val="204"/>
      <scheme val="minor"/>
    </font>
    <font>
      <sz val="11"/>
      <color rgb="FF2C2D2E"/>
      <name val="Arial"/>
      <family val="2"/>
      <charset val="204"/>
    </font>
    <font>
      <sz val="10"/>
      <name val="Arial"/>
      <family val="2"/>
      <charset val="204"/>
    </font>
    <font>
      <sz val="11"/>
      <color rgb="FF2C2D2E"/>
      <name val="Times New Roman"/>
      <family val="1"/>
      <charset val="204"/>
    </font>
    <font>
      <sz val="11"/>
      <color theme="1"/>
      <name val="Bahnschrift SemiBold Condensed"/>
      <family val="2"/>
      <charset val="204"/>
    </font>
    <font>
      <i/>
      <sz val="14"/>
      <color theme="1"/>
      <name val="Bahnschrift SemiBold Condensed"/>
      <family val="2"/>
      <charset val="204"/>
    </font>
    <font>
      <b/>
      <sz val="11"/>
      <color theme="1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4"/>
      <color rgb="FFC00000"/>
      <name val="Bahnschrift SemiBold Condensed"/>
      <family val="2"/>
      <charset val="204"/>
    </font>
    <font>
      <sz val="12"/>
      <color rgb="FFC00000"/>
      <name val="Calibri"/>
      <family val="2"/>
      <charset val="204"/>
      <scheme val="minor"/>
    </font>
    <font>
      <sz val="14"/>
      <color rgb="FFFF0000"/>
      <name val="Bahnschrift SemiBold Condensed"/>
      <family val="2"/>
      <charset val="204"/>
    </font>
    <font>
      <sz val="10"/>
      <color indexed="8"/>
      <name val="Bahnschrift SemiLight Condensed"/>
      <family val="2"/>
      <charset val="204"/>
    </font>
    <font>
      <b/>
      <sz val="12"/>
      <color indexed="8"/>
      <name val="Bahnschrift SemiLight Condensed"/>
      <family val="2"/>
      <charset val="204"/>
    </font>
    <font>
      <b/>
      <sz val="9"/>
      <color indexed="23"/>
      <name val="Bahnschrift SemiLight Condensed"/>
      <family val="2"/>
      <charset val="204"/>
    </font>
    <font>
      <b/>
      <sz val="10"/>
      <name val="Bahnschrift SemiLight Condensed"/>
      <family val="2"/>
      <charset val="204"/>
    </font>
    <font>
      <sz val="9"/>
      <color indexed="23"/>
      <name val="Bahnschrift SemiLight Condensed"/>
      <family val="2"/>
      <charset val="204"/>
    </font>
    <font>
      <b/>
      <sz val="14"/>
      <color indexed="8"/>
      <name val="Bahnschrift SemiLight Condensed"/>
      <family val="2"/>
      <charset val="204"/>
    </font>
    <font>
      <b/>
      <sz val="14"/>
      <color indexed="23"/>
      <name val="Bahnschrift SemiLight Condensed"/>
      <family val="2"/>
      <charset val="204"/>
    </font>
    <font>
      <b/>
      <sz val="10"/>
      <color indexed="8"/>
      <name val="Bahnschrift SemiLight Condensed"/>
      <family val="2"/>
      <charset val="204"/>
    </font>
    <font>
      <sz val="9"/>
      <color theme="1"/>
      <name val="Bahnschrift SemiLight Condensed"/>
      <family val="2"/>
      <charset val="204"/>
    </font>
    <font>
      <b/>
      <sz val="9"/>
      <name val="Bahnschrift SemiLight Condensed"/>
      <family val="2"/>
      <charset val="204"/>
    </font>
    <font>
      <b/>
      <sz val="9"/>
      <color indexed="8"/>
      <name val="Bahnschrift SemiLight Condensed"/>
      <family val="2"/>
      <charset val="204"/>
    </font>
    <font>
      <sz val="9"/>
      <color indexed="8"/>
      <name val="Bahnschrift SemiLight Condensed"/>
      <family val="2"/>
      <charset val="204"/>
    </font>
    <font>
      <sz val="12"/>
      <color indexed="8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indexed="8"/>
      <name val="Calibri"/>
      <family val="2"/>
      <charset val="204"/>
      <scheme val="minor"/>
    </font>
    <font>
      <sz val="9"/>
      <color theme="1"/>
      <name val="Bahnschrift SemiBold Condensed"/>
      <family val="2"/>
      <charset val="204"/>
    </font>
    <font>
      <sz val="14"/>
      <color theme="1"/>
      <name val="Bahnschrift SemiBold Condensed"/>
      <family val="2"/>
      <charset val="204"/>
    </font>
    <font>
      <sz val="10"/>
      <color theme="1"/>
      <name val="Bahnschrift SemiBold Condensed"/>
      <family val="2"/>
      <charset val="204"/>
    </font>
    <font>
      <sz val="10"/>
      <color indexed="8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9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>
      <alignment wrapText="1"/>
    </xf>
  </cellStyleXfs>
  <cellXfs count="132">
    <xf numFmtId="0" fontId="0" fillId="0" borderId="0" xfId="0"/>
    <xf numFmtId="2" fontId="0" fillId="0" borderId="0" xfId="0" applyNumberFormat="1"/>
    <xf numFmtId="4" fontId="0" fillId="0" borderId="0" xfId="0" applyNumberFormat="1"/>
    <xf numFmtId="0" fontId="0" fillId="6" borderId="0" xfId="0" applyFill="1"/>
    <xf numFmtId="0" fontId="0" fillId="7" borderId="0" xfId="0" applyFill="1"/>
    <xf numFmtId="0" fontId="5" fillId="9" borderId="0" xfId="0" applyFont="1" applyFill="1" applyAlignment="1">
      <alignment horizontal="right"/>
    </xf>
    <xf numFmtId="0" fontId="5" fillId="8" borderId="11" xfId="0" applyFont="1" applyFill="1" applyBorder="1" applyAlignment="1">
      <alignment horizontal="right"/>
    </xf>
    <xf numFmtId="0" fontId="5" fillId="6" borderId="11" xfId="0" applyFont="1" applyFill="1" applyBorder="1" applyAlignment="1">
      <alignment horizontal="right"/>
    </xf>
    <xf numFmtId="0" fontId="5" fillId="10" borderId="11" xfId="0" applyFont="1" applyFill="1" applyBorder="1" applyAlignment="1">
      <alignment horizontal="right"/>
    </xf>
    <xf numFmtId="0" fontId="5" fillId="11" borderId="11" xfId="0" applyFont="1" applyFill="1" applyBorder="1" applyAlignment="1">
      <alignment horizontal="right"/>
    </xf>
    <xf numFmtId="0" fontId="6" fillId="9" borderId="0" xfId="0" applyFont="1" applyFill="1" applyAlignment="1">
      <alignment horizontal="right"/>
    </xf>
    <xf numFmtId="0" fontId="5" fillId="12" borderId="11" xfId="0" applyFont="1" applyFill="1" applyBorder="1" applyAlignment="1">
      <alignment horizontal="right"/>
    </xf>
    <xf numFmtId="0" fontId="7" fillId="0" borderId="0" xfId="0" applyFont="1"/>
    <xf numFmtId="0" fontId="6" fillId="6" borderId="11" xfId="0" applyFont="1" applyFill="1" applyBorder="1" applyAlignment="1">
      <alignment horizontal="right"/>
    </xf>
    <xf numFmtId="0" fontId="5" fillId="5" borderId="11" xfId="0" applyFont="1" applyFill="1" applyBorder="1" applyAlignment="1">
      <alignment horizontal="right"/>
    </xf>
    <xf numFmtId="0" fontId="10" fillId="0" borderId="4" xfId="0" applyFont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right"/>
    </xf>
    <xf numFmtId="0" fontId="11" fillId="8" borderId="11" xfId="0" applyFont="1" applyFill="1" applyBorder="1" applyAlignment="1">
      <alignment horizontal="right"/>
    </xf>
    <xf numFmtId="0" fontId="12" fillId="14" borderId="11" xfId="0" applyFont="1" applyFill="1" applyBorder="1" applyAlignment="1">
      <alignment horizontal="right"/>
    </xf>
    <xf numFmtId="14" fontId="0" fillId="6" borderId="0" xfId="0" applyNumberFormat="1" applyFill="1" applyAlignment="1">
      <alignment horizontal="left"/>
    </xf>
    <xf numFmtId="0" fontId="14" fillId="8" borderId="11" xfId="0" applyFont="1" applyFill="1" applyBorder="1" applyAlignment="1">
      <alignment horizontal="right"/>
    </xf>
    <xf numFmtId="0" fontId="16" fillId="0" borderId="0" xfId="0" applyFont="1"/>
    <xf numFmtId="0" fontId="15" fillId="13" borderId="11" xfId="0" applyFont="1" applyFill="1" applyBorder="1" applyAlignment="1">
      <alignment horizontal="right"/>
    </xf>
    <xf numFmtId="0" fontId="8" fillId="0" borderId="11" xfId="0" applyFont="1" applyBorder="1"/>
    <xf numFmtId="0" fontId="17" fillId="6" borderId="11" xfId="0" applyFont="1" applyFill="1" applyBorder="1" applyAlignment="1">
      <alignment horizontal="right"/>
    </xf>
    <xf numFmtId="14" fontId="10" fillId="0" borderId="4" xfId="0" applyNumberFormat="1" applyFont="1" applyBorder="1" applyAlignment="1">
      <alignment horizontal="center" vertical="center" wrapText="1"/>
    </xf>
    <xf numFmtId="0" fontId="13" fillId="13" borderId="13" xfId="0" applyFont="1" applyFill="1" applyBorder="1" applyAlignment="1">
      <alignment horizontal="right"/>
    </xf>
    <xf numFmtId="0" fontId="5" fillId="6" borderId="13" xfId="0" applyFont="1" applyFill="1" applyBorder="1" applyAlignment="1">
      <alignment horizontal="right"/>
    </xf>
    <xf numFmtId="0" fontId="5" fillId="9" borderId="11" xfId="0" applyFont="1" applyFill="1" applyBorder="1" applyAlignment="1">
      <alignment horizontal="right"/>
    </xf>
    <xf numFmtId="0" fontId="5" fillId="13" borderId="10" xfId="0" applyFont="1" applyFill="1" applyBorder="1" applyAlignment="1">
      <alignment horizontal="right"/>
    </xf>
    <xf numFmtId="0" fontId="5" fillId="9" borderId="8" xfId="0" applyFont="1" applyFill="1" applyBorder="1" applyAlignment="1">
      <alignment horizontal="right"/>
    </xf>
    <xf numFmtId="0" fontId="18" fillId="0" borderId="0" xfId="0" applyFont="1" applyFill="1" applyBorder="1" applyAlignment="1">
      <alignment vertical="top" wrapText="1"/>
    </xf>
    <xf numFmtId="2" fontId="4" fillId="2" borderId="0" xfId="0" applyNumberFormat="1" applyFont="1" applyFill="1"/>
    <xf numFmtId="4" fontId="4" fillId="2" borderId="0" xfId="0" applyNumberFormat="1" applyFont="1" applyFill="1"/>
    <xf numFmtId="2" fontId="4" fillId="0" borderId="0" xfId="0" applyNumberFormat="1" applyFont="1"/>
    <xf numFmtId="0" fontId="19" fillId="0" borderId="0" xfId="0" applyFont="1" applyFill="1" applyBorder="1" applyAlignment="1">
      <alignment vertical="top" wrapText="1"/>
    </xf>
    <xf numFmtId="0" fontId="4" fillId="0" borderId="0" xfId="0" applyFont="1"/>
    <xf numFmtId="4" fontId="4" fillId="0" borderId="0" xfId="0" applyNumberFormat="1" applyFont="1"/>
    <xf numFmtId="164" fontId="20" fillId="0" borderId="0" xfId="0" applyNumberFormat="1" applyFont="1" applyFill="1" applyBorder="1" applyAlignment="1">
      <alignment vertical="top" wrapText="1"/>
    </xf>
    <xf numFmtId="0" fontId="4" fillId="0" borderId="0" xfId="0" applyFont="1" applyFill="1" applyBorder="1"/>
    <xf numFmtId="4" fontId="21" fillId="0" borderId="0" xfId="0" applyNumberFormat="1" applyFont="1" applyFill="1" applyBorder="1" applyAlignment="1">
      <alignment wrapText="1"/>
    </xf>
    <xf numFmtId="165" fontId="4" fillId="0" borderId="0" xfId="0" applyNumberFormat="1" applyFont="1"/>
    <xf numFmtId="2" fontId="22" fillId="0" borderId="0" xfId="0" applyNumberFormat="1" applyFont="1" applyFill="1" applyAlignment="1">
      <alignment vertical="top" wrapText="1"/>
    </xf>
    <xf numFmtId="166" fontId="21" fillId="0" borderId="0" xfId="0" applyNumberFormat="1" applyFont="1"/>
    <xf numFmtId="167" fontId="19" fillId="0" borderId="1" xfId="0" applyNumberFormat="1" applyFont="1" applyFill="1" applyBorder="1" applyAlignment="1">
      <alignment horizontal="center" vertical="top" wrapText="1"/>
    </xf>
    <xf numFmtId="166" fontId="4" fillId="0" borderId="5" xfId="0" applyNumberFormat="1" applyFont="1" applyBorder="1" applyAlignment="1">
      <alignment horizontal="center"/>
    </xf>
    <xf numFmtId="167" fontId="23" fillId="0" borderId="5" xfId="0" applyNumberFormat="1" applyFont="1" applyFill="1" applyBorder="1" applyAlignment="1">
      <alignment horizontal="center" vertical="top" wrapText="1"/>
    </xf>
    <xf numFmtId="0" fontId="24" fillId="0" borderId="0" xfId="0" applyNumberFormat="1" applyFont="1" applyFill="1" applyAlignment="1">
      <alignment horizontal="center" vertical="top" wrapText="1"/>
    </xf>
    <xf numFmtId="166" fontId="4" fillId="0" borderId="6" xfId="0" applyNumberFormat="1" applyFont="1" applyBorder="1" applyAlignment="1">
      <alignment horizontal="center"/>
    </xf>
    <xf numFmtId="167" fontId="23" fillId="0" borderId="7" xfId="0" applyNumberFormat="1" applyFont="1" applyFill="1" applyBorder="1" applyAlignment="1">
      <alignment horizontal="center" vertical="top" wrapText="1"/>
    </xf>
    <xf numFmtId="0" fontId="25" fillId="0" borderId="8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5" fillId="3" borderId="14" xfId="0" applyFont="1" applyFill="1" applyBorder="1" applyAlignment="1">
      <alignment vertical="top" wrapText="1"/>
    </xf>
    <xf numFmtId="0" fontId="25" fillId="3" borderId="4" xfId="0" applyFont="1" applyFill="1" applyBorder="1" applyAlignment="1">
      <alignment vertical="top" wrapText="1"/>
    </xf>
    <xf numFmtId="164" fontId="25" fillId="3" borderId="4" xfId="0" applyNumberFormat="1" applyFont="1" applyFill="1" applyBorder="1" applyAlignment="1">
      <alignment vertical="top" wrapText="1"/>
    </xf>
    <xf numFmtId="0" fontId="25" fillId="3" borderId="8" xfId="0" applyFont="1" applyFill="1" applyBorder="1" applyAlignment="1">
      <alignment horizontal="center" vertical="top" wrapText="1"/>
    </xf>
    <xf numFmtId="14" fontId="4" fillId="4" borderId="8" xfId="0" applyNumberFormat="1" applyFont="1" applyFill="1" applyBorder="1" applyAlignment="1">
      <alignment horizontal="center"/>
    </xf>
    <xf numFmtId="0" fontId="25" fillId="0" borderId="8" xfId="0" applyFont="1" applyFill="1" applyBorder="1" applyAlignment="1">
      <alignment wrapText="1"/>
    </xf>
    <xf numFmtId="0" fontId="4" fillId="0" borderId="0" xfId="0" applyFont="1" applyFill="1"/>
    <xf numFmtId="165" fontId="18" fillId="0" borderId="0" xfId="0" applyNumberFormat="1" applyFont="1" applyFill="1" applyBorder="1" applyAlignment="1">
      <alignment vertical="top" wrapText="1"/>
    </xf>
    <xf numFmtId="165" fontId="18" fillId="9" borderId="0" xfId="0" applyNumberFormat="1" applyFont="1" applyFill="1" applyBorder="1" applyAlignment="1">
      <alignment vertical="top" wrapText="1"/>
    </xf>
    <xf numFmtId="0" fontId="4" fillId="9" borderId="0" xfId="0" applyFont="1" applyFill="1"/>
    <xf numFmtId="2" fontId="26" fillId="2" borderId="0" xfId="0" applyNumberFormat="1" applyFont="1" applyFill="1"/>
    <xf numFmtId="2" fontId="26" fillId="0" borderId="0" xfId="0" applyNumberFormat="1" applyFont="1"/>
    <xf numFmtId="0" fontId="26" fillId="0" borderId="0" xfId="0" applyFont="1"/>
    <xf numFmtId="166" fontId="27" fillId="0" borderId="0" xfId="0" applyNumberFormat="1" applyFont="1"/>
    <xf numFmtId="0" fontId="26" fillId="0" borderId="3" xfId="0" applyFont="1" applyBorder="1" applyAlignment="1">
      <alignment horizontal="center"/>
    </xf>
    <xf numFmtId="165" fontId="29" fillId="9" borderId="0" xfId="0" applyNumberFormat="1" applyFont="1" applyFill="1" applyBorder="1" applyAlignment="1">
      <alignment vertical="top" wrapText="1"/>
    </xf>
    <xf numFmtId="0" fontId="26" fillId="9" borderId="0" xfId="0" applyFont="1" applyFill="1"/>
    <xf numFmtId="165" fontId="29" fillId="0" borderId="0" xfId="0" applyNumberFormat="1" applyFont="1" applyFill="1" applyBorder="1" applyAlignment="1">
      <alignment vertical="top" wrapText="1"/>
    </xf>
    <xf numFmtId="165" fontId="0" fillId="9" borderId="10" xfId="0" applyNumberFormat="1" applyFont="1" applyFill="1" applyBorder="1" applyAlignment="1">
      <alignment vertical="center"/>
    </xf>
    <xf numFmtId="165" fontId="30" fillId="9" borderId="10" xfId="0" applyNumberFormat="1" applyFont="1" applyFill="1" applyBorder="1" applyAlignment="1">
      <alignment vertical="center" wrapText="1"/>
    </xf>
    <xf numFmtId="4" fontId="0" fillId="9" borderId="10" xfId="0" applyNumberFormat="1" applyFont="1" applyFill="1" applyBorder="1" applyAlignment="1">
      <alignment vertical="center"/>
    </xf>
    <xf numFmtId="168" fontId="30" fillId="9" borderId="10" xfId="0" applyNumberFormat="1" applyFont="1" applyFill="1" applyBorder="1" applyAlignment="1">
      <alignment vertical="center" wrapText="1"/>
    </xf>
    <xf numFmtId="2" fontId="0" fillId="9" borderId="10" xfId="0" applyNumberFormat="1" applyFont="1" applyFill="1" applyBorder="1" applyAlignment="1">
      <alignment vertical="center"/>
    </xf>
    <xf numFmtId="165" fontId="0" fillId="9" borderId="11" xfId="0" applyNumberFormat="1" applyFont="1" applyFill="1" applyBorder="1" applyAlignment="1">
      <alignment vertical="center"/>
    </xf>
    <xf numFmtId="165" fontId="30" fillId="9" borderId="11" xfId="0" applyNumberFormat="1" applyFont="1" applyFill="1" applyBorder="1" applyAlignment="1">
      <alignment vertical="center" wrapText="1"/>
    </xf>
    <xf numFmtId="4" fontId="0" fillId="9" borderId="11" xfId="0" applyNumberFormat="1" applyFont="1" applyFill="1" applyBorder="1" applyAlignment="1">
      <alignment vertical="center"/>
    </xf>
    <xf numFmtId="2" fontId="0" fillId="9" borderId="11" xfId="0" applyNumberFormat="1" applyFont="1" applyFill="1" applyBorder="1" applyAlignment="1">
      <alignment vertical="center"/>
    </xf>
    <xf numFmtId="165" fontId="0" fillId="4" borderId="11" xfId="0" applyNumberFormat="1" applyFont="1" applyFill="1" applyBorder="1" applyAlignment="1">
      <alignment vertical="center"/>
    </xf>
    <xf numFmtId="0" fontId="0" fillId="4" borderId="11" xfId="0" applyFont="1" applyFill="1" applyBorder="1" applyAlignment="1">
      <alignment vertical="center"/>
    </xf>
    <xf numFmtId="165" fontId="30" fillId="4" borderId="11" xfId="0" applyNumberFormat="1" applyFont="1" applyFill="1" applyBorder="1" applyAlignment="1">
      <alignment vertical="center" wrapText="1"/>
    </xf>
    <xf numFmtId="4" fontId="0" fillId="4" borderId="11" xfId="0" applyNumberFormat="1" applyFont="1" applyFill="1" applyBorder="1" applyAlignment="1">
      <alignment vertical="center"/>
    </xf>
    <xf numFmtId="2" fontId="0" fillId="4" borderId="11" xfId="0" applyNumberFormat="1" applyFont="1" applyFill="1" applyBorder="1" applyAlignment="1">
      <alignment vertical="center"/>
    </xf>
    <xf numFmtId="165" fontId="31" fillId="4" borderId="11" xfId="0" applyNumberFormat="1" applyFont="1" applyFill="1" applyBorder="1" applyAlignment="1">
      <alignment vertical="center"/>
    </xf>
    <xf numFmtId="0" fontId="0" fillId="9" borderId="11" xfId="0" applyFont="1" applyFill="1" applyBorder="1" applyAlignment="1">
      <alignment vertical="center"/>
    </xf>
    <xf numFmtId="165" fontId="0" fillId="4" borderId="11" xfId="0" applyNumberFormat="1" applyFont="1" applyFill="1" applyBorder="1" applyAlignment="1">
      <alignment horizontal="left" vertical="center"/>
    </xf>
    <xf numFmtId="0" fontId="30" fillId="9" borderId="11" xfId="0" applyFont="1" applyFill="1" applyBorder="1" applyAlignment="1">
      <alignment vertical="center" wrapText="1"/>
    </xf>
    <xf numFmtId="168" fontId="32" fillId="9" borderId="10" xfId="0" applyNumberFormat="1" applyFont="1" applyFill="1" applyBorder="1" applyAlignment="1">
      <alignment vertical="center" wrapText="1"/>
    </xf>
    <xf numFmtId="168" fontId="32" fillId="9" borderId="11" xfId="0" applyNumberFormat="1" applyFont="1" applyFill="1" applyBorder="1" applyAlignment="1">
      <alignment vertical="center" wrapText="1"/>
    </xf>
    <xf numFmtId="168" fontId="32" fillId="4" borderId="11" xfId="0" applyNumberFormat="1" applyFont="1" applyFill="1" applyBorder="1" applyAlignment="1">
      <alignment vertical="center" wrapText="1"/>
    </xf>
    <xf numFmtId="165" fontId="32" fillId="4" borderId="11" xfId="0" applyNumberFormat="1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/>
    </xf>
    <xf numFmtId="4" fontId="3" fillId="9" borderId="11" xfId="0" applyNumberFormat="1" applyFont="1" applyFill="1" applyBorder="1" applyAlignment="1">
      <alignment vertical="center"/>
    </xf>
    <xf numFmtId="165" fontId="3" fillId="4" borderId="11" xfId="0" applyNumberFormat="1" applyFont="1" applyFill="1" applyBorder="1" applyAlignment="1">
      <alignment vertical="center"/>
    </xf>
    <xf numFmtId="0" fontId="33" fillId="8" borderId="11" xfId="0" applyFont="1" applyFill="1" applyBorder="1" applyAlignment="1">
      <alignment horizontal="right"/>
    </xf>
    <xf numFmtId="0" fontId="34" fillId="6" borderId="11" xfId="0" applyFont="1" applyFill="1" applyBorder="1" applyAlignment="1">
      <alignment horizontal="right"/>
    </xf>
    <xf numFmtId="0" fontId="12" fillId="6" borderId="11" xfId="0" applyFont="1" applyFill="1" applyBorder="1" applyAlignment="1">
      <alignment horizontal="right"/>
    </xf>
    <xf numFmtId="165" fontId="30" fillId="9" borderId="15" xfId="0" applyNumberFormat="1" applyFont="1" applyFill="1" applyBorder="1" applyAlignment="1">
      <alignment vertical="center" wrapText="1"/>
    </xf>
    <xf numFmtId="0" fontId="28" fillId="3" borderId="9" xfId="0" applyFont="1" applyFill="1" applyBorder="1" applyAlignment="1">
      <alignment vertical="top" wrapText="1"/>
    </xf>
    <xf numFmtId="2" fontId="4" fillId="9" borderId="0" xfId="0" applyNumberFormat="1" applyFont="1" applyFill="1"/>
    <xf numFmtId="166" fontId="21" fillId="9" borderId="0" xfId="0" applyNumberFormat="1" applyFont="1" applyFill="1"/>
    <xf numFmtId="0" fontId="25" fillId="9" borderId="16" xfId="0" applyFont="1" applyFill="1" applyBorder="1" applyAlignment="1">
      <alignment vertical="top" wrapText="1"/>
    </xf>
    <xf numFmtId="0" fontId="25" fillId="9" borderId="17" xfId="0" applyFont="1" applyFill="1" applyBorder="1" applyAlignment="1">
      <alignment vertical="top" wrapText="1"/>
    </xf>
    <xf numFmtId="0" fontId="25" fillId="9" borderId="18" xfId="0" applyFont="1" applyFill="1" applyBorder="1" applyAlignment="1">
      <alignment vertical="top" wrapText="1"/>
    </xf>
    <xf numFmtId="0" fontId="4" fillId="9" borderId="11" xfId="0" applyFont="1" applyFill="1" applyBorder="1"/>
    <xf numFmtId="0" fontId="4" fillId="4" borderId="11" xfId="0" applyFont="1" applyFill="1" applyBorder="1"/>
    <xf numFmtId="168" fontId="30" fillId="4" borderId="10" xfId="0" applyNumberFormat="1" applyFont="1" applyFill="1" applyBorder="1" applyAlignment="1">
      <alignment vertical="center" wrapText="1"/>
    </xf>
    <xf numFmtId="165" fontId="0" fillId="4" borderId="10" xfId="0" applyNumberFormat="1" applyFont="1" applyFill="1" applyBorder="1" applyAlignment="1">
      <alignment vertical="center"/>
    </xf>
    <xf numFmtId="4" fontId="0" fillId="9" borderId="0" xfId="0" applyNumberFormat="1" applyFill="1"/>
    <xf numFmtId="2" fontId="0" fillId="9" borderId="0" xfId="0" applyNumberFormat="1" applyFill="1"/>
    <xf numFmtId="0" fontId="0" fillId="9" borderId="0" xfId="0" applyFill="1"/>
    <xf numFmtId="165" fontId="36" fillId="4" borderId="11" xfId="0" applyNumberFormat="1" applyFont="1" applyFill="1" applyBorder="1" applyAlignment="1">
      <alignment vertical="top" wrapText="1"/>
    </xf>
    <xf numFmtId="0" fontId="5" fillId="15" borderId="11" xfId="0" applyFont="1" applyFill="1" applyBorder="1" applyAlignment="1">
      <alignment horizontal="right"/>
    </xf>
    <xf numFmtId="0" fontId="26" fillId="0" borderId="11" xfId="0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4" fillId="0" borderId="2" xfId="0" applyNumberFormat="1" applyFont="1" applyBorder="1" applyAlignment="1">
      <alignment horizontal="center"/>
    </xf>
    <xf numFmtId="166" fontId="4" fillId="0" borderId="3" xfId="0" applyNumberFormat="1" applyFont="1" applyBorder="1" applyAlignment="1">
      <alignment horizontal="center"/>
    </xf>
    <xf numFmtId="166" fontId="4" fillId="0" borderId="4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/>
    </xf>
    <xf numFmtId="14" fontId="4" fillId="9" borderId="2" xfId="0" applyNumberFormat="1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4" fontId="18" fillId="0" borderId="5" xfId="0" applyNumberFormat="1" applyFont="1" applyBorder="1" applyAlignment="1">
      <alignment horizontal="center" wrapText="1"/>
    </xf>
    <xf numFmtId="4" fontId="18" fillId="0" borderId="6" xfId="0" applyNumberFormat="1" applyFont="1" applyBorder="1" applyAlignment="1">
      <alignment horizontal="center" wrapText="1"/>
    </xf>
    <xf numFmtId="0" fontId="4" fillId="9" borderId="2" xfId="0" applyFont="1" applyFill="1" applyBorder="1" applyAlignment="1">
      <alignment horizontal="center"/>
    </xf>
    <xf numFmtId="0" fontId="5" fillId="13" borderId="11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right" vertical="center"/>
    </xf>
    <xf numFmtId="0" fontId="5" fillId="6" borderId="10" xfId="0" applyFont="1" applyFill="1" applyBorder="1" applyAlignment="1">
      <alignment horizontal="right" vertic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17"/>
  <sheetViews>
    <sheetView tabSelected="1" topLeftCell="A93" zoomScaleNormal="100" workbookViewId="0">
      <selection activeCell="C37" sqref="C37"/>
    </sheetView>
  </sheetViews>
  <sheetFormatPr defaultColWidth="11.375" defaultRowHeight="18" x14ac:dyDescent="0.25"/>
  <cols>
    <col min="1" max="1" width="23.875" style="5" customWidth="1"/>
    <col min="2" max="2" width="13.75" style="58" customWidth="1"/>
    <col min="3" max="3" width="10.875" style="36" customWidth="1"/>
    <col min="4" max="4" width="11" style="36" customWidth="1"/>
    <col min="5" max="5" width="12.375" style="36" customWidth="1"/>
    <col min="6" max="6" width="23" style="64" hidden="1" customWidth="1"/>
    <col min="7" max="7" width="12.75" style="61" customWidth="1"/>
    <col min="8" max="8" width="11.375" style="61" customWidth="1"/>
    <col min="9" max="9" width="11" style="61" customWidth="1"/>
    <col min="10" max="14" width="9.75" style="36" customWidth="1"/>
    <col min="15" max="15" width="15" style="36" customWidth="1"/>
    <col min="16" max="16" width="13.125" style="36" customWidth="1"/>
    <col min="17" max="17" width="13" style="36" customWidth="1"/>
    <col min="18" max="18" width="9.75" style="36" customWidth="1"/>
    <col min="19" max="19" width="13.875" style="37" customWidth="1"/>
    <col min="20" max="20" width="14" style="36" customWidth="1"/>
    <col min="21" max="21" width="16.75" customWidth="1"/>
  </cols>
  <sheetData>
    <row r="1" spans="1:28" hidden="1" x14ac:dyDescent="0.25">
      <c r="B1" s="31"/>
      <c r="C1" s="32">
        <f t="shared" ref="C1:L1" si="0">SUM(C10:C279)</f>
        <v>1403997.2619999994</v>
      </c>
      <c r="D1" s="32">
        <f t="shared" si="0"/>
        <v>787432.14299999981</v>
      </c>
      <c r="E1" s="32">
        <f t="shared" si="0"/>
        <v>2191436.3049999997</v>
      </c>
      <c r="F1" s="62"/>
      <c r="G1" s="100">
        <f>SUM(G10:G285)</f>
        <v>1410237.4759999991</v>
      </c>
      <c r="H1" s="100">
        <f>SUM(H10:H285)</f>
        <v>790760.76399999973</v>
      </c>
      <c r="I1" s="100">
        <f>SUM(I10:I285)</f>
        <v>2201005.2099999995</v>
      </c>
      <c r="J1" s="32">
        <f t="shared" si="0"/>
        <v>5799.6739999999872</v>
      </c>
      <c r="K1" s="32">
        <f t="shared" si="0"/>
        <v>3114.8109999999974</v>
      </c>
      <c r="L1" s="32">
        <f t="shared" si="0"/>
        <v>8914.5449999999764</v>
      </c>
      <c r="M1" s="32">
        <f t="shared" ref="M1:S1" si="1">SUM(M10:M280)</f>
        <v>-414503.2441639477</v>
      </c>
      <c r="N1" s="32">
        <f t="shared" si="1"/>
        <v>54106.97</v>
      </c>
      <c r="O1" s="32">
        <f t="shared" si="1"/>
        <v>47659.493339999914</v>
      </c>
      <c r="P1" s="32">
        <f t="shared" si="1"/>
        <v>10097.528039999988</v>
      </c>
      <c r="Q1" s="33">
        <f t="shared" si="1"/>
        <v>57757.021379999918</v>
      </c>
      <c r="R1" s="33">
        <f t="shared" si="1"/>
        <v>0</v>
      </c>
      <c r="S1" s="33" t="e">
        <f t="shared" ca="1" si="1"/>
        <v>#VALUE!</v>
      </c>
      <c r="T1" s="34"/>
    </row>
    <row r="2" spans="1:28" hidden="1" x14ac:dyDescent="0.25">
      <c r="B2" s="35"/>
      <c r="E2" s="34"/>
      <c r="F2" s="63"/>
      <c r="I2" s="100"/>
      <c r="L2" s="34"/>
      <c r="M2" s="34">
        <v>-145807.63199294731</v>
      </c>
      <c r="N2" s="34">
        <v>134901.47000000003</v>
      </c>
      <c r="Q2" s="33"/>
      <c r="R2" s="34"/>
      <c r="T2" s="34"/>
    </row>
    <row r="3" spans="1:28" ht="19.5" hidden="1" x14ac:dyDescent="0.25">
      <c r="B3" s="38"/>
      <c r="O3" s="39"/>
      <c r="P3" s="39"/>
      <c r="Q3" s="39"/>
      <c r="R3" s="39"/>
      <c r="S3" s="40"/>
      <c r="V3" s="121"/>
      <c r="W3" s="121"/>
      <c r="X3" s="121"/>
      <c r="Y3" s="121"/>
      <c r="Z3" s="121"/>
      <c r="AA3" s="121"/>
      <c r="AB3" s="121"/>
    </row>
    <row r="4" spans="1:28" ht="19.5" hidden="1" x14ac:dyDescent="0.25">
      <c r="B4" s="38"/>
      <c r="V4" s="121"/>
      <c r="W4" s="121"/>
      <c r="X4" s="121"/>
      <c r="Y4" s="121"/>
      <c r="Z4" s="121"/>
      <c r="AA4" s="121"/>
      <c r="AB4" s="121"/>
    </row>
    <row r="5" spans="1:28" hidden="1" x14ac:dyDescent="0.25">
      <c r="B5" s="38"/>
      <c r="Q5" s="41"/>
      <c r="R5" s="41"/>
    </row>
    <row r="6" spans="1:28" ht="22.5" customHeight="1" thickBot="1" x14ac:dyDescent="0.3">
      <c r="B6" s="42"/>
      <c r="E6" s="43" t="s">
        <v>0</v>
      </c>
      <c r="F6" s="65"/>
      <c r="I6" s="101"/>
      <c r="L6" s="43"/>
      <c r="M6" s="43"/>
      <c r="N6" s="43" t="s">
        <v>1</v>
      </c>
      <c r="O6" s="43">
        <v>8.2100000000000009</v>
      </c>
      <c r="P6" s="43">
        <v>3.24</v>
      </c>
    </row>
    <row r="7" spans="1:28" ht="18.75" thickBot="1" x14ac:dyDescent="0.3">
      <c r="B7" s="44" t="s">
        <v>483</v>
      </c>
      <c r="C7" s="122">
        <v>44981</v>
      </c>
      <c r="D7" s="116"/>
      <c r="E7" s="117"/>
      <c r="F7" s="66"/>
      <c r="G7" s="123">
        <v>45000</v>
      </c>
      <c r="H7" s="124"/>
      <c r="I7" s="125"/>
      <c r="J7" s="115" t="s">
        <v>2</v>
      </c>
      <c r="K7" s="116"/>
      <c r="L7" s="117"/>
      <c r="M7" s="126" t="s">
        <v>3</v>
      </c>
      <c r="N7" s="45" t="s">
        <v>4</v>
      </c>
      <c r="O7" s="118" t="s">
        <v>5</v>
      </c>
      <c r="P7" s="119"/>
      <c r="Q7" s="120"/>
      <c r="R7" s="45" t="s">
        <v>6</v>
      </c>
      <c r="S7" s="126" t="s">
        <v>7</v>
      </c>
      <c r="T7" s="46"/>
    </row>
    <row r="8" spans="1:28" ht="18.75" thickBot="1" x14ac:dyDescent="0.3">
      <c r="A8" s="10" t="s">
        <v>224</v>
      </c>
      <c r="B8" s="47">
        <v>2023</v>
      </c>
      <c r="C8" s="115" t="s">
        <v>8</v>
      </c>
      <c r="D8" s="116"/>
      <c r="E8" s="117"/>
      <c r="F8" s="66"/>
      <c r="G8" s="128" t="s">
        <v>8</v>
      </c>
      <c r="H8" s="124"/>
      <c r="I8" s="125"/>
      <c r="J8" s="115" t="s">
        <v>8</v>
      </c>
      <c r="K8" s="116"/>
      <c r="L8" s="117"/>
      <c r="M8" s="127"/>
      <c r="N8" s="48" t="s">
        <v>9</v>
      </c>
      <c r="O8" s="118" t="s">
        <v>10</v>
      </c>
      <c r="P8" s="119"/>
      <c r="Q8" s="120"/>
      <c r="R8" s="48" t="s">
        <v>11</v>
      </c>
      <c r="S8" s="127"/>
      <c r="T8" s="49"/>
    </row>
    <row r="9" spans="1:28" ht="18.75" thickBot="1" x14ac:dyDescent="0.3">
      <c r="A9" s="30" t="s">
        <v>225</v>
      </c>
      <c r="B9" s="50" t="s">
        <v>12</v>
      </c>
      <c r="C9" s="51" t="s">
        <v>13</v>
      </c>
      <c r="D9" s="52" t="s">
        <v>14</v>
      </c>
      <c r="E9" s="53" t="s">
        <v>15</v>
      </c>
      <c r="F9" s="99"/>
      <c r="G9" s="102" t="s">
        <v>13</v>
      </c>
      <c r="H9" s="103" t="s">
        <v>14</v>
      </c>
      <c r="I9" s="104" t="s">
        <v>15</v>
      </c>
      <c r="J9" s="51" t="s">
        <v>13</v>
      </c>
      <c r="K9" s="52" t="s">
        <v>14</v>
      </c>
      <c r="L9" s="53" t="s">
        <v>16</v>
      </c>
      <c r="M9" s="54">
        <v>45000</v>
      </c>
      <c r="N9" s="54">
        <v>45000</v>
      </c>
      <c r="O9" s="55" t="s">
        <v>17</v>
      </c>
      <c r="P9" s="55" t="s">
        <v>18</v>
      </c>
      <c r="Q9" s="55" t="s">
        <v>16</v>
      </c>
      <c r="R9" s="55" t="s">
        <v>19</v>
      </c>
      <c r="S9" s="56">
        <v>45000</v>
      </c>
      <c r="T9" s="57" t="s">
        <v>20</v>
      </c>
    </row>
    <row r="10" spans="1:28" ht="27" customHeight="1" x14ac:dyDescent="0.25">
      <c r="A10" s="29" t="s">
        <v>449</v>
      </c>
      <c r="B10" s="70" t="s">
        <v>21</v>
      </c>
      <c r="C10" s="76">
        <v>4675.18</v>
      </c>
      <c r="D10" s="76">
        <v>2245.04</v>
      </c>
      <c r="E10" s="76">
        <v>6920.34</v>
      </c>
      <c r="F10" s="70" t="s">
        <v>347</v>
      </c>
      <c r="G10" s="76">
        <v>4675.2</v>
      </c>
      <c r="H10" s="76">
        <v>2245.06</v>
      </c>
      <c r="I10" s="76">
        <v>6920.38</v>
      </c>
      <c r="J10" s="98">
        <f>G10-C10</f>
        <v>1.9999999999527063E-2</v>
      </c>
      <c r="K10" s="71">
        <f>H10-D10</f>
        <v>1.999999999998181E-2</v>
      </c>
      <c r="L10" s="71">
        <f>I10-E10</f>
        <v>3.999999999996362E-2</v>
      </c>
      <c r="M10" s="72">
        <v>-3340.8280000000032</v>
      </c>
      <c r="N10" s="88"/>
      <c r="O10" s="73">
        <f t="shared" ref="O10:O73" si="2">J10*O$6</f>
        <v>0.1641999999961172</v>
      </c>
      <c r="P10" s="70">
        <f t="shared" ref="P10:P73" si="3">K10*P$6</f>
        <v>6.4799999999941071E-2</v>
      </c>
      <c r="Q10" s="70">
        <f>O10+P10</f>
        <v>0.22899999999605827</v>
      </c>
      <c r="R10" s="70"/>
      <c r="S10" s="72">
        <f t="shared" ref="S10:S16" si="4">M10-Q10+N10+R10</f>
        <v>-3341.0569999999993</v>
      </c>
      <c r="T10" s="74" t="str">
        <f t="shared" ref="T10:T73" si="5">B10</f>
        <v xml:space="preserve">№002 </v>
      </c>
    </row>
    <row r="11" spans="1:28" ht="17.100000000000001" customHeight="1" x14ac:dyDescent="0.25">
      <c r="A11" s="6"/>
      <c r="B11" s="75" t="s">
        <v>22</v>
      </c>
      <c r="C11" s="76">
        <v>4637.5</v>
      </c>
      <c r="D11" s="76">
        <v>5534.09</v>
      </c>
      <c r="E11" s="76">
        <v>10171.719999999999</v>
      </c>
      <c r="F11" s="70" t="s">
        <v>348</v>
      </c>
      <c r="G11" s="76">
        <v>4637.5</v>
      </c>
      <c r="H11" s="76">
        <v>5534.09</v>
      </c>
      <c r="I11" s="76">
        <v>10171.719999999999</v>
      </c>
      <c r="J11" s="98">
        <f t="shared" ref="J11:J74" si="6">G11-C11</f>
        <v>0</v>
      </c>
      <c r="K11" s="71">
        <f t="shared" ref="K11:K74" si="7">H11-D11</f>
        <v>0</v>
      </c>
      <c r="L11" s="71">
        <f t="shared" ref="L11:L74" si="8">I11-E11</f>
        <v>0</v>
      </c>
      <c r="M11" s="77">
        <v>1374.9742000000026</v>
      </c>
      <c r="N11" s="89"/>
      <c r="O11" s="73">
        <f t="shared" si="2"/>
        <v>0</v>
      </c>
      <c r="P11" s="70">
        <f t="shared" si="3"/>
        <v>0</v>
      </c>
      <c r="Q11" s="70">
        <f t="shared" ref="Q11:Q74" si="9">O11+P11</f>
        <v>0</v>
      </c>
      <c r="R11" s="75"/>
      <c r="S11" s="77">
        <f t="shared" si="4"/>
        <v>1374.9742000000026</v>
      </c>
      <c r="T11" s="78" t="str">
        <f t="shared" si="5"/>
        <v xml:space="preserve">№003 </v>
      </c>
    </row>
    <row r="12" spans="1:28" ht="17.100000000000001" customHeight="1" x14ac:dyDescent="0.25">
      <c r="A12" s="6"/>
      <c r="B12" s="75" t="s">
        <v>23</v>
      </c>
      <c r="C12" s="76">
        <v>7167.12</v>
      </c>
      <c r="D12" s="76">
        <v>3101.6800000000003</v>
      </c>
      <c r="E12" s="76">
        <v>10268.82</v>
      </c>
      <c r="F12" s="70" t="s">
        <v>23</v>
      </c>
      <c r="G12" s="76">
        <v>7167.12</v>
      </c>
      <c r="H12" s="76">
        <v>3101.6800000000003</v>
      </c>
      <c r="I12" s="76">
        <v>10268.82</v>
      </c>
      <c r="J12" s="98">
        <f t="shared" si="6"/>
        <v>0</v>
      </c>
      <c r="K12" s="71">
        <f t="shared" si="7"/>
        <v>0</v>
      </c>
      <c r="L12" s="71">
        <f t="shared" si="8"/>
        <v>0</v>
      </c>
      <c r="M12" s="77">
        <v>-402.54149999999748</v>
      </c>
      <c r="N12" s="89"/>
      <c r="O12" s="73">
        <f t="shared" si="2"/>
        <v>0</v>
      </c>
      <c r="P12" s="70">
        <f t="shared" si="3"/>
        <v>0</v>
      </c>
      <c r="Q12" s="70">
        <f t="shared" si="9"/>
        <v>0</v>
      </c>
      <c r="R12" s="75"/>
      <c r="S12" s="77">
        <f t="shared" si="4"/>
        <v>-402.54149999999748</v>
      </c>
      <c r="T12" s="78" t="str">
        <f t="shared" si="5"/>
        <v xml:space="preserve">№004 </v>
      </c>
    </row>
    <row r="13" spans="1:28" ht="17.100000000000001" customHeight="1" x14ac:dyDescent="0.25">
      <c r="A13" s="6"/>
      <c r="B13" s="75" t="s">
        <v>24</v>
      </c>
      <c r="C13" s="76">
        <v>1126.82</v>
      </c>
      <c r="D13" s="76">
        <v>1544.95</v>
      </c>
      <c r="E13" s="76">
        <v>2671.91</v>
      </c>
      <c r="F13" s="70" t="s">
        <v>24</v>
      </c>
      <c r="G13" s="76">
        <v>1126.82</v>
      </c>
      <c r="H13" s="76">
        <v>1544.95</v>
      </c>
      <c r="I13" s="76">
        <v>2671.91</v>
      </c>
      <c r="J13" s="98">
        <f t="shared" si="6"/>
        <v>0</v>
      </c>
      <c r="K13" s="71">
        <f t="shared" si="7"/>
        <v>0</v>
      </c>
      <c r="L13" s="71">
        <f t="shared" si="8"/>
        <v>0</v>
      </c>
      <c r="M13" s="77">
        <v>-1796.7406000000005</v>
      </c>
      <c r="N13" s="89"/>
      <c r="O13" s="73">
        <f t="shared" si="2"/>
        <v>0</v>
      </c>
      <c r="P13" s="70">
        <f t="shared" si="3"/>
        <v>0</v>
      </c>
      <c r="Q13" s="70">
        <f t="shared" si="9"/>
        <v>0</v>
      </c>
      <c r="R13" s="75"/>
      <c r="S13" s="77">
        <f t="shared" si="4"/>
        <v>-1796.7406000000005</v>
      </c>
      <c r="T13" s="78" t="str">
        <f t="shared" si="5"/>
        <v xml:space="preserve">№005 </v>
      </c>
    </row>
    <row r="14" spans="1:28" ht="17.100000000000001" customHeight="1" x14ac:dyDescent="0.25">
      <c r="A14" s="16" t="s">
        <v>450</v>
      </c>
      <c r="B14" s="75" t="s">
        <v>25</v>
      </c>
      <c r="C14" s="76">
        <v>4679.49</v>
      </c>
      <c r="D14" s="76">
        <v>2379.4</v>
      </c>
      <c r="E14" s="76">
        <v>7058.9000000000005</v>
      </c>
      <c r="F14" s="70" t="s">
        <v>25</v>
      </c>
      <c r="G14" s="76">
        <v>4679.49</v>
      </c>
      <c r="H14" s="76">
        <v>2379.4</v>
      </c>
      <c r="I14" s="76">
        <v>7058.9000000000005</v>
      </c>
      <c r="J14" s="98">
        <f t="shared" si="6"/>
        <v>0</v>
      </c>
      <c r="K14" s="71">
        <f t="shared" si="7"/>
        <v>0</v>
      </c>
      <c r="L14" s="71">
        <f t="shared" si="8"/>
        <v>0</v>
      </c>
      <c r="M14" s="77">
        <v>-4851.0344999999961</v>
      </c>
      <c r="N14" s="89"/>
      <c r="O14" s="73">
        <f t="shared" si="2"/>
        <v>0</v>
      </c>
      <c r="P14" s="70">
        <f t="shared" si="3"/>
        <v>0</v>
      </c>
      <c r="Q14" s="70">
        <f t="shared" si="9"/>
        <v>0</v>
      </c>
      <c r="R14" s="75"/>
      <c r="S14" s="77">
        <f t="shared" si="4"/>
        <v>-4851.0344999999961</v>
      </c>
      <c r="T14" s="78" t="str">
        <f t="shared" si="5"/>
        <v xml:space="preserve">№006 </v>
      </c>
    </row>
    <row r="15" spans="1:28" ht="17.100000000000001" customHeight="1" x14ac:dyDescent="0.25">
      <c r="A15" s="7" t="s">
        <v>478</v>
      </c>
      <c r="B15" s="79" t="s">
        <v>547</v>
      </c>
      <c r="C15" s="106"/>
      <c r="D15" s="106"/>
      <c r="E15" s="106"/>
      <c r="F15" s="70"/>
      <c r="G15" s="106"/>
      <c r="H15" s="106"/>
      <c r="I15" s="106"/>
      <c r="J15" s="106">
        <f t="shared" si="6"/>
        <v>0</v>
      </c>
      <c r="K15" s="106">
        <f t="shared" si="7"/>
        <v>0</v>
      </c>
      <c r="L15" s="106">
        <f t="shared" si="8"/>
        <v>0</v>
      </c>
      <c r="M15" s="82">
        <v>566.9</v>
      </c>
      <c r="N15" s="90"/>
      <c r="O15" s="107">
        <f t="shared" si="2"/>
        <v>0</v>
      </c>
      <c r="P15" s="108">
        <f t="shared" si="3"/>
        <v>0</v>
      </c>
      <c r="Q15" s="108">
        <f t="shared" si="9"/>
        <v>0</v>
      </c>
      <c r="R15" s="79"/>
      <c r="S15" s="82">
        <f t="shared" si="4"/>
        <v>566.9</v>
      </c>
      <c r="T15" s="83" t="str">
        <f t="shared" si="5"/>
        <v>№007 сбыт</v>
      </c>
    </row>
    <row r="16" spans="1:28" ht="17.100000000000001" customHeight="1" x14ac:dyDescent="0.25">
      <c r="A16" s="24" t="s">
        <v>480</v>
      </c>
      <c r="B16" s="79" t="s">
        <v>546</v>
      </c>
      <c r="C16" s="80">
        <v>3814.89</v>
      </c>
      <c r="D16" s="80">
        <v>772.47</v>
      </c>
      <c r="E16" s="80">
        <v>4587.37</v>
      </c>
      <c r="F16" s="70" t="s">
        <v>26</v>
      </c>
      <c r="G16" s="80">
        <v>3814.89</v>
      </c>
      <c r="H16" s="80">
        <v>772.47</v>
      </c>
      <c r="I16" s="80">
        <v>4587.37</v>
      </c>
      <c r="J16" s="80">
        <f t="shared" si="6"/>
        <v>0</v>
      </c>
      <c r="K16" s="80">
        <f t="shared" si="7"/>
        <v>0</v>
      </c>
      <c r="L16" s="80">
        <f t="shared" si="8"/>
        <v>0</v>
      </c>
      <c r="M16" s="82">
        <v>-3983.6115000000009</v>
      </c>
      <c r="N16" s="90"/>
      <c r="O16" s="107">
        <f t="shared" si="2"/>
        <v>0</v>
      </c>
      <c r="P16" s="108">
        <f t="shared" si="3"/>
        <v>0</v>
      </c>
      <c r="Q16" s="108">
        <f t="shared" si="9"/>
        <v>0</v>
      </c>
      <c r="R16" s="79"/>
      <c r="S16" s="82">
        <f t="shared" si="4"/>
        <v>-3983.6115000000009</v>
      </c>
      <c r="T16" s="83" t="str">
        <f t="shared" si="5"/>
        <v>№008 сбыт</v>
      </c>
    </row>
    <row r="17" spans="1:21" ht="17.100000000000001" customHeight="1" x14ac:dyDescent="0.25">
      <c r="A17" s="6" t="s">
        <v>244</v>
      </c>
      <c r="B17" s="84" t="s">
        <v>27</v>
      </c>
      <c r="C17" s="106"/>
      <c r="D17" s="106"/>
      <c r="E17" s="106"/>
      <c r="F17" s="70"/>
      <c r="G17" s="106"/>
      <c r="H17" s="106"/>
      <c r="I17" s="106"/>
      <c r="J17" s="106">
        <f t="shared" si="6"/>
        <v>0</v>
      </c>
      <c r="K17" s="106">
        <f t="shared" si="7"/>
        <v>0</v>
      </c>
      <c r="L17" s="106">
        <f t="shared" si="8"/>
        <v>0</v>
      </c>
      <c r="M17" s="82">
        <v>153.49530000000289</v>
      </c>
      <c r="N17" s="90"/>
      <c r="O17" s="107">
        <f t="shared" si="2"/>
        <v>0</v>
      </c>
      <c r="P17" s="108">
        <f t="shared" si="3"/>
        <v>0</v>
      </c>
      <c r="Q17" s="108">
        <f t="shared" si="9"/>
        <v>0</v>
      </c>
      <c r="R17" s="79"/>
      <c r="S17" s="82">
        <f>M17-Q17+N17</f>
        <v>153.49530000000289</v>
      </c>
      <c r="T17" s="83" t="str">
        <f t="shared" si="5"/>
        <v>№009  сбыт</v>
      </c>
    </row>
    <row r="18" spans="1:21" ht="17.100000000000001" customHeight="1" x14ac:dyDescent="0.25">
      <c r="A18" s="6" t="s">
        <v>232</v>
      </c>
      <c r="B18" s="79" t="s">
        <v>321</v>
      </c>
      <c r="C18" s="106"/>
      <c r="D18" s="106"/>
      <c r="E18" s="106"/>
      <c r="F18" s="70"/>
      <c r="G18" s="106"/>
      <c r="H18" s="106"/>
      <c r="I18" s="106"/>
      <c r="J18" s="106">
        <f t="shared" si="6"/>
        <v>0</v>
      </c>
      <c r="K18" s="106">
        <f t="shared" si="7"/>
        <v>0</v>
      </c>
      <c r="L18" s="106">
        <f t="shared" si="8"/>
        <v>0</v>
      </c>
      <c r="M18" s="82">
        <v>2304.6133000000018</v>
      </c>
      <c r="N18" s="90"/>
      <c r="O18" s="107">
        <f t="shared" si="2"/>
        <v>0</v>
      </c>
      <c r="P18" s="108">
        <f t="shared" si="3"/>
        <v>0</v>
      </c>
      <c r="Q18" s="108">
        <f t="shared" si="9"/>
        <v>0</v>
      </c>
      <c r="R18" s="79"/>
      <c r="S18" s="82">
        <f>M18-Q18+N18+R18</f>
        <v>2304.6133000000018</v>
      </c>
      <c r="T18" s="83" t="str">
        <f t="shared" si="5"/>
        <v>№009а сбыт</v>
      </c>
    </row>
    <row r="19" spans="1:21" ht="17.100000000000001" customHeight="1" x14ac:dyDescent="0.25">
      <c r="A19" s="7" t="s">
        <v>455</v>
      </c>
      <c r="B19" s="79" t="s">
        <v>545</v>
      </c>
      <c r="C19" s="106"/>
      <c r="D19" s="106"/>
      <c r="E19" s="106"/>
      <c r="F19" s="70"/>
      <c r="G19" s="106"/>
      <c r="H19" s="106"/>
      <c r="I19" s="106"/>
      <c r="J19" s="106">
        <f t="shared" si="6"/>
        <v>0</v>
      </c>
      <c r="K19" s="106">
        <f t="shared" si="7"/>
        <v>0</v>
      </c>
      <c r="L19" s="106">
        <f t="shared" si="8"/>
        <v>0</v>
      </c>
      <c r="M19" s="82">
        <v>3302.4163000000017</v>
      </c>
      <c r="N19" s="90"/>
      <c r="O19" s="107">
        <f t="shared" si="2"/>
        <v>0</v>
      </c>
      <c r="P19" s="108">
        <f t="shared" si="3"/>
        <v>0</v>
      </c>
      <c r="Q19" s="108">
        <f t="shared" si="9"/>
        <v>0</v>
      </c>
      <c r="R19" s="79"/>
      <c r="S19" s="82">
        <f>M19-Q19+N19+R19</f>
        <v>3302.4163000000017</v>
      </c>
      <c r="T19" s="83" t="str">
        <f t="shared" si="5"/>
        <v>№010 сбыт</v>
      </c>
    </row>
    <row r="20" spans="1:21" ht="17.100000000000001" customHeight="1" x14ac:dyDescent="0.25">
      <c r="A20" s="6"/>
      <c r="B20" s="75" t="s">
        <v>28</v>
      </c>
      <c r="C20" s="76">
        <v>4054.4900000000002</v>
      </c>
      <c r="D20" s="76">
        <v>966.29</v>
      </c>
      <c r="E20" s="76">
        <v>5020.8</v>
      </c>
      <c r="F20" s="70" t="s">
        <v>349</v>
      </c>
      <c r="G20" s="76">
        <v>4054.4900000000002</v>
      </c>
      <c r="H20" s="76">
        <v>966.29</v>
      </c>
      <c r="I20" s="76">
        <v>5020.8</v>
      </c>
      <c r="J20" s="98">
        <f t="shared" si="6"/>
        <v>0</v>
      </c>
      <c r="K20" s="71">
        <f t="shared" si="7"/>
        <v>0</v>
      </c>
      <c r="L20" s="71">
        <f t="shared" si="8"/>
        <v>0</v>
      </c>
      <c r="M20" s="77">
        <v>-361.8248000000022</v>
      </c>
      <c r="N20" s="89"/>
      <c r="O20" s="73">
        <f t="shared" si="2"/>
        <v>0</v>
      </c>
      <c r="P20" s="70">
        <f t="shared" si="3"/>
        <v>0</v>
      </c>
      <c r="Q20" s="70">
        <f t="shared" si="9"/>
        <v>0</v>
      </c>
      <c r="R20" s="75"/>
      <c r="S20" s="77">
        <f>M20-Q20+N20+R20</f>
        <v>-361.8248000000022</v>
      </c>
      <c r="T20" s="78" t="str">
        <f t="shared" si="5"/>
        <v>№011</v>
      </c>
    </row>
    <row r="21" spans="1:21" ht="17.100000000000001" customHeight="1" x14ac:dyDescent="0.25">
      <c r="A21" s="6"/>
      <c r="B21" s="75" t="s">
        <v>29</v>
      </c>
      <c r="C21" s="85">
        <v>1045.5</v>
      </c>
      <c r="D21" s="85">
        <v>304.56</v>
      </c>
      <c r="E21" s="85">
        <v>1350.06</v>
      </c>
      <c r="F21" s="70" t="s">
        <v>350</v>
      </c>
      <c r="G21" s="76">
        <v>1045.68</v>
      </c>
      <c r="H21" s="76">
        <v>304.58</v>
      </c>
      <c r="I21" s="76">
        <v>1350.27</v>
      </c>
      <c r="J21" s="98">
        <f t="shared" si="6"/>
        <v>0.18000000000006366</v>
      </c>
      <c r="K21" s="71">
        <f t="shared" si="7"/>
        <v>1.999999999998181E-2</v>
      </c>
      <c r="L21" s="71">
        <f t="shared" si="8"/>
        <v>0.21000000000003638</v>
      </c>
      <c r="M21" s="77">
        <v>-3684.1742000000004</v>
      </c>
      <c r="N21" s="89"/>
      <c r="O21" s="73">
        <f t="shared" si="2"/>
        <v>1.4778000000005229</v>
      </c>
      <c r="P21" s="70">
        <f t="shared" si="3"/>
        <v>6.4799999999941071E-2</v>
      </c>
      <c r="Q21" s="70">
        <f t="shared" si="9"/>
        <v>1.542600000000464</v>
      </c>
      <c r="R21" s="75"/>
      <c r="S21" s="77">
        <f>M21-Q21+N21+R21</f>
        <v>-3685.7168000000011</v>
      </c>
      <c r="T21" s="78" t="str">
        <f t="shared" si="5"/>
        <v xml:space="preserve">№012 </v>
      </c>
    </row>
    <row r="22" spans="1:21" ht="17.100000000000001" customHeight="1" x14ac:dyDescent="0.25">
      <c r="A22" s="6"/>
      <c r="B22" s="75" t="s">
        <v>30</v>
      </c>
      <c r="C22" s="105"/>
      <c r="D22" s="105"/>
      <c r="E22" s="105"/>
      <c r="F22" s="70"/>
      <c r="G22" s="76"/>
      <c r="H22" s="76"/>
      <c r="I22" s="76"/>
      <c r="J22" s="98">
        <f t="shared" si="6"/>
        <v>0</v>
      </c>
      <c r="K22" s="71">
        <f t="shared" si="7"/>
        <v>0</v>
      </c>
      <c r="L22" s="71">
        <f t="shared" si="8"/>
        <v>0</v>
      </c>
      <c r="M22" s="77">
        <v>5.2040999999999995</v>
      </c>
      <c r="N22" s="89"/>
      <c r="O22" s="73">
        <f t="shared" si="2"/>
        <v>0</v>
      </c>
      <c r="P22" s="70">
        <f t="shared" si="3"/>
        <v>0</v>
      </c>
      <c r="Q22" s="70">
        <f t="shared" si="9"/>
        <v>0</v>
      </c>
      <c r="R22" s="75"/>
      <c r="S22" s="77">
        <f>M22-Q22+N22+R22</f>
        <v>5.2040999999999995</v>
      </c>
      <c r="T22" s="78" t="str">
        <f t="shared" si="5"/>
        <v>№012а</v>
      </c>
    </row>
    <row r="23" spans="1:21" ht="17.100000000000001" customHeight="1" x14ac:dyDescent="0.25">
      <c r="A23" s="7" t="s">
        <v>473</v>
      </c>
      <c r="B23" s="79" t="s">
        <v>544</v>
      </c>
      <c r="C23" s="106"/>
      <c r="D23" s="106"/>
      <c r="E23" s="106"/>
      <c r="F23" s="70"/>
      <c r="G23" s="106"/>
      <c r="H23" s="106"/>
      <c r="I23" s="106"/>
      <c r="J23" s="106">
        <f t="shared" si="6"/>
        <v>0</v>
      </c>
      <c r="K23" s="106">
        <f t="shared" si="7"/>
        <v>0</v>
      </c>
      <c r="L23" s="106">
        <f t="shared" si="8"/>
        <v>0</v>
      </c>
      <c r="M23" s="82">
        <v>1484.5304999999994</v>
      </c>
      <c r="N23" s="90"/>
      <c r="O23" s="107">
        <f t="shared" si="2"/>
        <v>0</v>
      </c>
      <c r="P23" s="108">
        <f t="shared" si="3"/>
        <v>0</v>
      </c>
      <c r="Q23" s="108">
        <f t="shared" si="9"/>
        <v>0</v>
      </c>
      <c r="R23" s="79"/>
      <c r="S23" s="82">
        <v>1484.5304999999994</v>
      </c>
      <c r="T23" s="83" t="str">
        <f t="shared" si="5"/>
        <v>№013 сбыт</v>
      </c>
      <c r="U23" t="s">
        <v>433</v>
      </c>
    </row>
    <row r="24" spans="1:21" ht="17.100000000000001" customHeight="1" x14ac:dyDescent="0.25">
      <c r="A24" s="20" t="s">
        <v>456</v>
      </c>
      <c r="B24" s="79" t="s">
        <v>543</v>
      </c>
      <c r="C24" s="80">
        <v>4945.01</v>
      </c>
      <c r="D24" s="80">
        <v>8159.63</v>
      </c>
      <c r="E24" s="80">
        <v>13104.69</v>
      </c>
      <c r="F24" s="70" t="s">
        <v>351</v>
      </c>
      <c r="G24" s="80">
        <v>4945.1099999999997</v>
      </c>
      <c r="H24" s="80">
        <v>8159.63</v>
      </c>
      <c r="I24" s="80">
        <v>13104.79</v>
      </c>
      <c r="J24" s="80">
        <f t="shared" si="6"/>
        <v>9.9999999999454303E-2</v>
      </c>
      <c r="K24" s="80">
        <f t="shared" si="7"/>
        <v>0</v>
      </c>
      <c r="L24" s="80">
        <f t="shared" si="8"/>
        <v>0.1000000000003638</v>
      </c>
      <c r="M24" s="82">
        <v>-2681.7294000000034</v>
      </c>
      <c r="N24" s="90"/>
      <c r="O24" s="107">
        <f t="shared" si="2"/>
        <v>0.82099999999551987</v>
      </c>
      <c r="P24" s="108">
        <f t="shared" si="3"/>
        <v>0</v>
      </c>
      <c r="Q24" s="108">
        <f t="shared" si="9"/>
        <v>0.82099999999551987</v>
      </c>
      <c r="R24" s="79"/>
      <c r="S24" s="82">
        <f t="shared" ref="S24:S62" si="10">M24-Q24+N24+R24</f>
        <v>-2682.5503999999987</v>
      </c>
      <c r="T24" s="83" t="str">
        <f t="shared" si="5"/>
        <v>№014 сбыт</v>
      </c>
    </row>
    <row r="25" spans="1:21" ht="17.100000000000001" customHeight="1" x14ac:dyDescent="0.25">
      <c r="A25" s="6"/>
      <c r="B25" s="75" t="s">
        <v>31</v>
      </c>
      <c r="C25" s="85">
        <v>3991.54</v>
      </c>
      <c r="D25" s="85">
        <v>2146.23</v>
      </c>
      <c r="E25" s="85">
        <v>6137.78</v>
      </c>
      <c r="F25" s="70" t="s">
        <v>31</v>
      </c>
      <c r="G25" s="76">
        <v>3991.54</v>
      </c>
      <c r="H25" s="76">
        <v>2146.23</v>
      </c>
      <c r="I25" s="76">
        <v>6137.78</v>
      </c>
      <c r="J25" s="98">
        <f t="shared" si="6"/>
        <v>0</v>
      </c>
      <c r="K25" s="71">
        <f t="shared" si="7"/>
        <v>0</v>
      </c>
      <c r="L25" s="71">
        <f t="shared" si="8"/>
        <v>0</v>
      </c>
      <c r="M25" s="77">
        <v>-1044.7647000000002</v>
      </c>
      <c r="N25" s="89"/>
      <c r="O25" s="73">
        <f t="shared" si="2"/>
        <v>0</v>
      </c>
      <c r="P25" s="70">
        <f t="shared" si="3"/>
        <v>0</v>
      </c>
      <c r="Q25" s="70">
        <f t="shared" si="9"/>
        <v>0</v>
      </c>
      <c r="R25" s="75"/>
      <c r="S25" s="77">
        <f t="shared" si="10"/>
        <v>-1044.7647000000002</v>
      </c>
      <c r="T25" s="78" t="str">
        <f t="shared" si="5"/>
        <v xml:space="preserve">№015 </v>
      </c>
    </row>
    <row r="26" spans="1:21" ht="17.100000000000001" customHeight="1" x14ac:dyDescent="0.25">
      <c r="A26" s="6"/>
      <c r="B26" s="75" t="s">
        <v>32</v>
      </c>
      <c r="C26" s="76">
        <v>7356.04</v>
      </c>
      <c r="D26" s="76">
        <v>7041.31</v>
      </c>
      <c r="E26" s="76">
        <v>14397.36</v>
      </c>
      <c r="F26" s="70" t="s">
        <v>352</v>
      </c>
      <c r="G26" s="76">
        <v>7356.04</v>
      </c>
      <c r="H26" s="76">
        <v>7041.31</v>
      </c>
      <c r="I26" s="76">
        <v>14397.36</v>
      </c>
      <c r="J26" s="98">
        <f t="shared" si="6"/>
        <v>0</v>
      </c>
      <c r="K26" s="71">
        <f t="shared" si="7"/>
        <v>0</v>
      </c>
      <c r="L26" s="71">
        <f t="shared" si="8"/>
        <v>0</v>
      </c>
      <c r="M26" s="77">
        <v>-1170.1452000000031</v>
      </c>
      <c r="N26" s="89"/>
      <c r="O26" s="73">
        <f t="shared" si="2"/>
        <v>0</v>
      </c>
      <c r="P26" s="70">
        <f t="shared" si="3"/>
        <v>0</v>
      </c>
      <c r="Q26" s="70">
        <f t="shared" si="9"/>
        <v>0</v>
      </c>
      <c r="R26" s="75"/>
      <c r="S26" s="77">
        <f t="shared" si="10"/>
        <v>-1170.1452000000031</v>
      </c>
      <c r="T26" s="78" t="str">
        <f t="shared" si="5"/>
        <v xml:space="preserve">№016\17 </v>
      </c>
    </row>
    <row r="27" spans="1:21" ht="17.100000000000001" customHeight="1" x14ac:dyDescent="0.25">
      <c r="A27" s="7" t="s">
        <v>479</v>
      </c>
      <c r="B27" s="79" t="s">
        <v>542</v>
      </c>
      <c r="C27" s="80">
        <v>5078.3100000000004</v>
      </c>
      <c r="D27" s="80">
        <v>1901.3400000000001</v>
      </c>
      <c r="E27" s="80">
        <v>6979.67</v>
      </c>
      <c r="F27" s="70"/>
      <c r="G27" s="80">
        <v>5078.3100000000004</v>
      </c>
      <c r="H27" s="80">
        <v>1901.3400000000001</v>
      </c>
      <c r="I27" s="80">
        <v>6979.67</v>
      </c>
      <c r="J27" s="80">
        <f t="shared" si="6"/>
        <v>0</v>
      </c>
      <c r="K27" s="80">
        <f t="shared" si="7"/>
        <v>0</v>
      </c>
      <c r="L27" s="80">
        <f t="shared" si="8"/>
        <v>0</v>
      </c>
      <c r="M27" s="82">
        <v>21.686099999996259</v>
      </c>
      <c r="N27" s="90"/>
      <c r="O27" s="107">
        <f t="shared" si="2"/>
        <v>0</v>
      </c>
      <c r="P27" s="108">
        <f t="shared" si="3"/>
        <v>0</v>
      </c>
      <c r="Q27" s="108">
        <f t="shared" si="9"/>
        <v>0</v>
      </c>
      <c r="R27" s="79"/>
      <c r="S27" s="82">
        <f t="shared" si="10"/>
        <v>21.686099999996259</v>
      </c>
      <c r="T27" s="83" t="str">
        <f t="shared" si="5"/>
        <v>№018 сбыт</v>
      </c>
    </row>
    <row r="28" spans="1:21" ht="17.100000000000001" customHeight="1" x14ac:dyDescent="0.25">
      <c r="A28" s="6"/>
      <c r="B28" s="75" t="s">
        <v>33</v>
      </c>
      <c r="C28" s="105"/>
      <c r="D28" s="105"/>
      <c r="E28" s="105"/>
      <c r="F28" s="70"/>
      <c r="G28" s="76"/>
      <c r="H28" s="76"/>
      <c r="I28" s="76"/>
      <c r="J28" s="98">
        <f t="shared" si="6"/>
        <v>0</v>
      </c>
      <c r="K28" s="71">
        <f t="shared" si="7"/>
        <v>0</v>
      </c>
      <c r="L28" s="71">
        <f t="shared" si="8"/>
        <v>0</v>
      </c>
      <c r="M28" s="77">
        <v>4279.3986000000004</v>
      </c>
      <c r="N28" s="89"/>
      <c r="O28" s="73">
        <f t="shared" si="2"/>
        <v>0</v>
      </c>
      <c r="P28" s="70">
        <f t="shared" si="3"/>
        <v>0</v>
      </c>
      <c r="Q28" s="70">
        <f t="shared" si="9"/>
        <v>0</v>
      </c>
      <c r="R28" s="75"/>
      <c r="S28" s="77">
        <f t="shared" si="10"/>
        <v>4279.3986000000004</v>
      </c>
      <c r="T28" s="78" t="str">
        <f t="shared" si="5"/>
        <v xml:space="preserve">№019 </v>
      </c>
    </row>
    <row r="29" spans="1:21" ht="17.100000000000001" customHeight="1" x14ac:dyDescent="0.25">
      <c r="A29" s="7" t="s">
        <v>463</v>
      </c>
      <c r="B29" s="79" t="s">
        <v>541</v>
      </c>
      <c r="C29" s="106"/>
      <c r="D29" s="106"/>
      <c r="E29" s="106"/>
      <c r="F29" s="70"/>
      <c r="G29" s="80"/>
      <c r="H29" s="80"/>
      <c r="I29" s="80"/>
      <c r="J29" s="80">
        <f t="shared" si="6"/>
        <v>0</v>
      </c>
      <c r="K29" s="80">
        <f t="shared" si="7"/>
        <v>0</v>
      </c>
      <c r="L29" s="80">
        <f t="shared" si="8"/>
        <v>0</v>
      </c>
      <c r="M29" s="82">
        <v>-1823.378499999998</v>
      </c>
      <c r="N29" s="90"/>
      <c r="O29" s="107">
        <f t="shared" si="2"/>
        <v>0</v>
      </c>
      <c r="P29" s="108">
        <f t="shared" si="3"/>
        <v>0</v>
      </c>
      <c r="Q29" s="108">
        <f t="shared" si="9"/>
        <v>0</v>
      </c>
      <c r="R29" s="79"/>
      <c r="S29" s="82">
        <f t="shared" si="10"/>
        <v>-1823.378499999998</v>
      </c>
      <c r="T29" s="83" t="str">
        <f t="shared" si="5"/>
        <v>№020 сбыт</v>
      </c>
    </row>
    <row r="30" spans="1:21" ht="17.100000000000001" customHeight="1" x14ac:dyDescent="0.25">
      <c r="A30" s="16" t="s">
        <v>450</v>
      </c>
      <c r="B30" s="79" t="s">
        <v>34</v>
      </c>
      <c r="C30" s="81">
        <v>748.86</v>
      </c>
      <c r="D30" s="81">
        <v>606.36</v>
      </c>
      <c r="E30" s="81">
        <v>1355.23</v>
      </c>
      <c r="F30" s="70" t="s">
        <v>34</v>
      </c>
      <c r="G30" s="80">
        <v>748.89</v>
      </c>
      <c r="H30" s="80">
        <v>606.37</v>
      </c>
      <c r="I30" s="80">
        <v>1355.27</v>
      </c>
      <c r="J30" s="80">
        <f t="shared" si="6"/>
        <v>2.9999999999972715E-2</v>
      </c>
      <c r="K30" s="80">
        <f t="shared" si="7"/>
        <v>9.9999999999909051E-3</v>
      </c>
      <c r="L30" s="80">
        <f t="shared" si="8"/>
        <v>3.999999999996362E-2</v>
      </c>
      <c r="M30" s="82">
        <v>118.06919999999835</v>
      </c>
      <c r="N30" s="90"/>
      <c r="O30" s="107">
        <f t="shared" si="2"/>
        <v>0.246299999999776</v>
      </c>
      <c r="P30" s="108">
        <f t="shared" si="3"/>
        <v>3.2399999999970536E-2</v>
      </c>
      <c r="Q30" s="108">
        <f t="shared" si="9"/>
        <v>0.27869999999974654</v>
      </c>
      <c r="R30" s="79"/>
      <c r="S30" s="82">
        <f t="shared" si="10"/>
        <v>117.7904999999986</v>
      </c>
      <c r="T30" s="83" t="str">
        <f t="shared" si="5"/>
        <v>№021\1</v>
      </c>
    </row>
    <row r="31" spans="1:21" ht="17.100000000000001" customHeight="1" x14ac:dyDescent="0.25">
      <c r="A31" s="6"/>
      <c r="B31" s="75" t="s">
        <v>35</v>
      </c>
      <c r="C31" s="85">
        <v>1937.43</v>
      </c>
      <c r="D31" s="85">
        <v>934.27</v>
      </c>
      <c r="E31" s="85">
        <v>2871.7000000000003</v>
      </c>
      <c r="F31" s="70" t="s">
        <v>35</v>
      </c>
      <c r="G31" s="76">
        <v>1937.43</v>
      </c>
      <c r="H31" s="76">
        <v>934.27</v>
      </c>
      <c r="I31" s="76">
        <v>2871.71</v>
      </c>
      <c r="J31" s="98">
        <f t="shared" si="6"/>
        <v>0</v>
      </c>
      <c r="K31" s="71">
        <f t="shared" si="7"/>
        <v>0</v>
      </c>
      <c r="L31" s="71">
        <f t="shared" si="8"/>
        <v>9.9999999997635314E-3</v>
      </c>
      <c r="M31" s="77">
        <v>-1541.9299999999982</v>
      </c>
      <c r="N31" s="89"/>
      <c r="O31" s="73">
        <f t="shared" si="2"/>
        <v>0</v>
      </c>
      <c r="P31" s="70">
        <f t="shared" si="3"/>
        <v>0</v>
      </c>
      <c r="Q31" s="70">
        <f t="shared" si="9"/>
        <v>0</v>
      </c>
      <c r="R31" s="75"/>
      <c r="S31" s="77">
        <f t="shared" si="10"/>
        <v>-1541.9299999999982</v>
      </c>
      <c r="T31" s="78" t="str">
        <f t="shared" si="5"/>
        <v xml:space="preserve">№021\2 </v>
      </c>
    </row>
    <row r="32" spans="1:21" ht="17.100000000000001" customHeight="1" x14ac:dyDescent="0.25">
      <c r="A32" s="6" t="s">
        <v>270</v>
      </c>
      <c r="B32" s="79" t="s">
        <v>36</v>
      </c>
      <c r="C32" s="106"/>
      <c r="D32" s="106"/>
      <c r="E32" s="106"/>
      <c r="F32" s="70"/>
      <c r="G32" s="80"/>
      <c r="H32" s="80"/>
      <c r="I32" s="80"/>
      <c r="J32" s="80">
        <f t="shared" si="6"/>
        <v>0</v>
      </c>
      <c r="K32" s="80">
        <f t="shared" si="7"/>
        <v>0</v>
      </c>
      <c r="L32" s="80">
        <f t="shared" si="8"/>
        <v>0</v>
      </c>
      <c r="M32" s="82">
        <v>46.180499999999711</v>
      </c>
      <c r="N32" s="90"/>
      <c r="O32" s="107">
        <f t="shared" si="2"/>
        <v>0</v>
      </c>
      <c r="P32" s="108">
        <f t="shared" si="3"/>
        <v>0</v>
      </c>
      <c r="Q32" s="108">
        <f t="shared" si="9"/>
        <v>0</v>
      </c>
      <c r="R32" s="79"/>
      <c r="S32" s="82">
        <f t="shared" si="10"/>
        <v>46.180499999999711</v>
      </c>
      <c r="T32" s="83" t="str">
        <f t="shared" si="5"/>
        <v>№022 сбыт</v>
      </c>
    </row>
    <row r="33" spans="1:20" ht="17.100000000000001" customHeight="1" x14ac:dyDescent="0.25">
      <c r="A33" s="6"/>
      <c r="B33" s="75" t="s">
        <v>37</v>
      </c>
      <c r="C33" s="76">
        <v>2316.5100000000002</v>
      </c>
      <c r="D33" s="76">
        <v>1067.31</v>
      </c>
      <c r="E33" s="76">
        <v>3383.83</v>
      </c>
      <c r="F33" s="70"/>
      <c r="G33" s="76">
        <v>2316.5100000000002</v>
      </c>
      <c r="H33" s="76">
        <v>1067.31</v>
      </c>
      <c r="I33" s="76">
        <v>3383.83</v>
      </c>
      <c r="J33" s="98">
        <f t="shared" si="6"/>
        <v>0</v>
      </c>
      <c r="K33" s="71">
        <f t="shared" si="7"/>
        <v>0</v>
      </c>
      <c r="L33" s="71">
        <f t="shared" si="8"/>
        <v>0</v>
      </c>
      <c r="M33" s="77">
        <v>910.40249999999787</v>
      </c>
      <c r="N33" s="89"/>
      <c r="O33" s="73">
        <f t="shared" si="2"/>
        <v>0</v>
      </c>
      <c r="P33" s="70">
        <f t="shared" si="3"/>
        <v>0</v>
      </c>
      <c r="Q33" s="70">
        <f t="shared" si="9"/>
        <v>0</v>
      </c>
      <c r="R33" s="75"/>
      <c r="S33" s="77">
        <f t="shared" si="10"/>
        <v>910.40249999999787</v>
      </c>
      <c r="T33" s="78" t="str">
        <f t="shared" si="5"/>
        <v>№022а</v>
      </c>
    </row>
    <row r="34" spans="1:20" ht="17.100000000000001" customHeight="1" x14ac:dyDescent="0.25">
      <c r="A34" s="6"/>
      <c r="B34" s="75" t="s">
        <v>38</v>
      </c>
      <c r="C34" s="85">
        <v>0.51</v>
      </c>
      <c r="D34" s="85">
        <v>0.57999999999999996</v>
      </c>
      <c r="E34" s="85">
        <v>1.1000000000000001</v>
      </c>
      <c r="F34" s="70" t="s">
        <v>38</v>
      </c>
      <c r="G34" s="76">
        <v>0.51</v>
      </c>
      <c r="H34" s="76">
        <v>0.57999999999999996</v>
      </c>
      <c r="I34" s="76">
        <v>1.1000000000000001</v>
      </c>
      <c r="J34" s="98">
        <f t="shared" si="6"/>
        <v>0</v>
      </c>
      <c r="K34" s="71">
        <f t="shared" si="7"/>
        <v>0</v>
      </c>
      <c r="L34" s="71">
        <f t="shared" si="8"/>
        <v>0</v>
      </c>
      <c r="M34" s="77">
        <v>-8.3732000000000006</v>
      </c>
      <c r="N34" s="89"/>
      <c r="O34" s="73">
        <f t="shared" si="2"/>
        <v>0</v>
      </c>
      <c r="P34" s="70">
        <f t="shared" si="3"/>
        <v>0</v>
      </c>
      <c r="Q34" s="70">
        <f t="shared" si="9"/>
        <v>0</v>
      </c>
      <c r="R34" s="75"/>
      <c r="S34" s="77">
        <f t="shared" si="10"/>
        <v>-8.3732000000000006</v>
      </c>
      <c r="T34" s="78" t="str">
        <f t="shared" si="5"/>
        <v>№023</v>
      </c>
    </row>
    <row r="35" spans="1:20" ht="17.100000000000001" customHeight="1" x14ac:dyDescent="0.25">
      <c r="A35" s="129" t="s">
        <v>448</v>
      </c>
      <c r="B35" s="79" t="s">
        <v>39</v>
      </c>
      <c r="C35" s="106"/>
      <c r="D35" s="106"/>
      <c r="E35" s="106"/>
      <c r="F35" s="70"/>
      <c r="G35" s="80"/>
      <c r="H35" s="80"/>
      <c r="I35" s="80"/>
      <c r="J35" s="80">
        <f t="shared" si="6"/>
        <v>0</v>
      </c>
      <c r="K35" s="80">
        <f t="shared" si="7"/>
        <v>0</v>
      </c>
      <c r="L35" s="80">
        <f t="shared" si="8"/>
        <v>0</v>
      </c>
      <c r="M35" s="82">
        <v>-1032.7538999999997</v>
      </c>
      <c r="N35" s="90"/>
      <c r="O35" s="107">
        <f t="shared" si="2"/>
        <v>0</v>
      </c>
      <c r="P35" s="108">
        <f t="shared" si="3"/>
        <v>0</v>
      </c>
      <c r="Q35" s="108">
        <f t="shared" si="9"/>
        <v>0</v>
      </c>
      <c r="R35" s="79"/>
      <c r="S35" s="82">
        <f t="shared" si="10"/>
        <v>-1032.7538999999997</v>
      </c>
      <c r="T35" s="83" t="str">
        <f t="shared" si="5"/>
        <v xml:space="preserve">№024 </v>
      </c>
    </row>
    <row r="36" spans="1:20" ht="17.100000000000001" customHeight="1" x14ac:dyDescent="0.25">
      <c r="A36" s="6"/>
      <c r="B36" s="75" t="s">
        <v>40</v>
      </c>
      <c r="C36" s="76">
        <v>16767.060000000001</v>
      </c>
      <c r="D36" s="76">
        <v>9032.9500000000007</v>
      </c>
      <c r="E36" s="76">
        <v>25800.010000000002</v>
      </c>
      <c r="F36" s="70"/>
      <c r="G36" s="76">
        <v>16767.060000000001</v>
      </c>
      <c r="H36" s="76">
        <v>9032.9500000000007</v>
      </c>
      <c r="I36" s="76">
        <v>25800.010000000002</v>
      </c>
      <c r="J36" s="98">
        <f t="shared" si="6"/>
        <v>0</v>
      </c>
      <c r="K36" s="71">
        <f t="shared" si="7"/>
        <v>0</v>
      </c>
      <c r="L36" s="71">
        <f t="shared" si="8"/>
        <v>0</v>
      </c>
      <c r="M36" s="77">
        <v>-683.05990000001111</v>
      </c>
      <c r="N36" s="89"/>
      <c r="O36" s="73">
        <f t="shared" si="2"/>
        <v>0</v>
      </c>
      <c r="P36" s="70">
        <f t="shared" si="3"/>
        <v>0</v>
      </c>
      <c r="Q36" s="70">
        <f t="shared" si="9"/>
        <v>0</v>
      </c>
      <c r="R36" s="75"/>
      <c r="S36" s="77">
        <f t="shared" si="10"/>
        <v>-683.05990000001111</v>
      </c>
      <c r="T36" s="78" t="str">
        <f t="shared" si="5"/>
        <v>№025</v>
      </c>
    </row>
    <row r="37" spans="1:20" ht="22.5" customHeight="1" x14ac:dyDescent="0.25">
      <c r="A37" s="6"/>
      <c r="B37" s="75" t="s">
        <v>41</v>
      </c>
      <c r="C37" s="76">
        <v>5147.82</v>
      </c>
      <c r="D37" s="76">
        <v>2460.9</v>
      </c>
      <c r="E37" s="76">
        <v>7608.7300000000005</v>
      </c>
      <c r="F37" s="70" t="s">
        <v>353</v>
      </c>
      <c r="G37" s="76">
        <v>5147.82</v>
      </c>
      <c r="H37" s="76">
        <v>2460.9</v>
      </c>
      <c r="I37" s="76">
        <v>7608.7300000000005</v>
      </c>
      <c r="J37" s="98">
        <f t="shared" si="6"/>
        <v>0</v>
      </c>
      <c r="K37" s="71">
        <f t="shared" si="7"/>
        <v>0</v>
      </c>
      <c r="L37" s="71">
        <f t="shared" si="8"/>
        <v>0</v>
      </c>
      <c r="M37" s="77">
        <v>3375.5454999999997</v>
      </c>
      <c r="N37" s="89"/>
      <c r="O37" s="73">
        <f t="shared" si="2"/>
        <v>0</v>
      </c>
      <c r="P37" s="70">
        <f t="shared" si="3"/>
        <v>0</v>
      </c>
      <c r="Q37" s="70">
        <f t="shared" si="9"/>
        <v>0</v>
      </c>
      <c r="R37" s="75"/>
      <c r="S37" s="77">
        <f t="shared" si="10"/>
        <v>3375.5454999999997</v>
      </c>
      <c r="T37" s="78" t="str">
        <f t="shared" si="5"/>
        <v>№026</v>
      </c>
    </row>
    <row r="38" spans="1:20" ht="17.100000000000001" customHeight="1" x14ac:dyDescent="0.25">
      <c r="A38" s="6"/>
      <c r="B38" s="75" t="s">
        <v>42</v>
      </c>
      <c r="C38" s="105"/>
      <c r="D38" s="105"/>
      <c r="E38" s="105"/>
      <c r="F38" s="70"/>
      <c r="G38" s="76"/>
      <c r="H38" s="76"/>
      <c r="I38" s="76"/>
      <c r="J38" s="98">
        <f t="shared" si="6"/>
        <v>0</v>
      </c>
      <c r="K38" s="71">
        <f t="shared" si="7"/>
        <v>0</v>
      </c>
      <c r="L38" s="71">
        <f t="shared" si="8"/>
        <v>0</v>
      </c>
      <c r="M38" s="77">
        <v>-1208.1893000000027</v>
      </c>
      <c r="N38" s="89"/>
      <c r="O38" s="73">
        <f t="shared" si="2"/>
        <v>0</v>
      </c>
      <c r="P38" s="70">
        <f t="shared" si="3"/>
        <v>0</v>
      </c>
      <c r="Q38" s="70">
        <f t="shared" si="9"/>
        <v>0</v>
      </c>
      <c r="R38" s="75"/>
      <c r="S38" s="77">
        <f t="shared" si="10"/>
        <v>-1208.1893000000027</v>
      </c>
      <c r="T38" s="78" t="str">
        <f t="shared" si="5"/>
        <v>№027</v>
      </c>
    </row>
    <row r="39" spans="1:20" ht="17.100000000000001" customHeight="1" x14ac:dyDescent="0.25">
      <c r="A39" s="6"/>
      <c r="B39" s="75" t="s">
        <v>43</v>
      </c>
      <c r="C39" s="85">
        <v>1330.52</v>
      </c>
      <c r="D39" s="85">
        <v>496.08</v>
      </c>
      <c r="E39" s="85">
        <v>1826.6100000000001</v>
      </c>
      <c r="F39" s="70" t="s">
        <v>559</v>
      </c>
      <c r="G39" s="76">
        <v>1330.52</v>
      </c>
      <c r="H39" s="76">
        <v>496.08</v>
      </c>
      <c r="I39" s="76">
        <v>1826.6100000000001</v>
      </c>
      <c r="J39" s="98">
        <f t="shared" si="6"/>
        <v>0</v>
      </c>
      <c r="K39" s="71">
        <f t="shared" si="7"/>
        <v>0</v>
      </c>
      <c r="L39" s="71">
        <f t="shared" si="8"/>
        <v>0</v>
      </c>
      <c r="M39" s="77">
        <v>-4.3548000000000027</v>
      </c>
      <c r="N39" s="89"/>
      <c r="O39" s="73">
        <f t="shared" si="2"/>
        <v>0</v>
      </c>
      <c r="P39" s="70">
        <f t="shared" si="3"/>
        <v>0</v>
      </c>
      <c r="Q39" s="70">
        <f t="shared" si="9"/>
        <v>0</v>
      </c>
      <c r="R39" s="75"/>
      <c r="S39" s="77">
        <f t="shared" si="10"/>
        <v>-4.3548000000000027</v>
      </c>
      <c r="T39" s="78" t="str">
        <f t="shared" si="5"/>
        <v>№028</v>
      </c>
    </row>
    <row r="40" spans="1:20" ht="17.100000000000001" customHeight="1" x14ac:dyDescent="0.25">
      <c r="A40" s="6" t="s">
        <v>246</v>
      </c>
      <c r="B40" s="79" t="s">
        <v>44</v>
      </c>
      <c r="C40" s="106"/>
      <c r="D40" s="106"/>
      <c r="E40" s="106"/>
      <c r="F40" s="70"/>
      <c r="G40" s="80"/>
      <c r="H40" s="80"/>
      <c r="I40" s="80"/>
      <c r="J40" s="80">
        <f t="shared" si="6"/>
        <v>0</v>
      </c>
      <c r="K40" s="80">
        <f t="shared" si="7"/>
        <v>0</v>
      </c>
      <c r="L40" s="80">
        <f t="shared" si="8"/>
        <v>0</v>
      </c>
      <c r="M40" s="82">
        <v>4.7999999908370228E-3</v>
      </c>
      <c r="N40" s="90"/>
      <c r="O40" s="107">
        <f t="shared" si="2"/>
        <v>0</v>
      </c>
      <c r="P40" s="108">
        <f t="shared" si="3"/>
        <v>0</v>
      </c>
      <c r="Q40" s="108">
        <f t="shared" si="9"/>
        <v>0</v>
      </c>
      <c r="R40" s="79"/>
      <c r="S40" s="82">
        <f t="shared" si="10"/>
        <v>4.7999999908370228E-3</v>
      </c>
      <c r="T40" s="83" t="str">
        <f t="shared" si="5"/>
        <v>№029 сбыт</v>
      </c>
    </row>
    <row r="41" spans="1:20" ht="17.100000000000001" customHeight="1" x14ac:dyDescent="0.25">
      <c r="A41" s="6"/>
      <c r="B41" s="75" t="s">
        <v>45</v>
      </c>
      <c r="C41" s="76">
        <v>2884.75</v>
      </c>
      <c r="D41" s="76">
        <v>1321.79</v>
      </c>
      <c r="E41" s="76">
        <v>4206.6000000000004</v>
      </c>
      <c r="F41" s="70" t="s">
        <v>45</v>
      </c>
      <c r="G41" s="76">
        <v>2884.76</v>
      </c>
      <c r="H41" s="76">
        <v>1321.79</v>
      </c>
      <c r="I41" s="76">
        <v>4206.6000000000004</v>
      </c>
      <c r="J41" s="98">
        <f t="shared" si="6"/>
        <v>1.0000000000218279E-2</v>
      </c>
      <c r="K41" s="71">
        <f t="shared" si="7"/>
        <v>0</v>
      </c>
      <c r="L41" s="71">
        <f t="shared" si="8"/>
        <v>0</v>
      </c>
      <c r="M41" s="77">
        <v>-702.1808999999987</v>
      </c>
      <c r="N41" s="89"/>
      <c r="O41" s="73">
        <f t="shared" si="2"/>
        <v>8.2100000001792073E-2</v>
      </c>
      <c r="P41" s="70">
        <f t="shared" si="3"/>
        <v>0</v>
      </c>
      <c r="Q41" s="70">
        <f t="shared" si="9"/>
        <v>8.2100000001792073E-2</v>
      </c>
      <c r="R41" s="75"/>
      <c r="S41" s="77">
        <f t="shared" si="10"/>
        <v>-702.26300000000049</v>
      </c>
      <c r="T41" s="78" t="str">
        <f t="shared" si="5"/>
        <v>№030</v>
      </c>
    </row>
    <row r="42" spans="1:20" ht="17.100000000000001" customHeight="1" x14ac:dyDescent="0.25">
      <c r="A42" s="130" t="s">
        <v>502</v>
      </c>
      <c r="B42" s="79" t="s">
        <v>46</v>
      </c>
      <c r="C42" s="81">
        <v>14360</v>
      </c>
      <c r="D42" s="81">
        <v>7270.55</v>
      </c>
      <c r="E42" s="81">
        <v>21630.560000000001</v>
      </c>
      <c r="F42" s="70"/>
      <c r="G42" s="81">
        <v>14360</v>
      </c>
      <c r="H42" s="81">
        <v>7270.55</v>
      </c>
      <c r="I42" s="81">
        <v>21630.560000000001</v>
      </c>
      <c r="J42" s="80">
        <f t="shared" si="6"/>
        <v>0</v>
      </c>
      <c r="K42" s="80">
        <f t="shared" si="7"/>
        <v>0</v>
      </c>
      <c r="L42" s="80">
        <f t="shared" si="8"/>
        <v>0</v>
      </c>
      <c r="M42" s="82">
        <v>3.6999999999807187E-3</v>
      </c>
      <c r="N42" s="90"/>
      <c r="O42" s="107">
        <f t="shared" si="2"/>
        <v>0</v>
      </c>
      <c r="P42" s="108">
        <f t="shared" si="3"/>
        <v>0</v>
      </c>
      <c r="Q42" s="108">
        <f t="shared" si="9"/>
        <v>0</v>
      </c>
      <c r="R42" s="79"/>
      <c r="S42" s="82">
        <f t="shared" si="10"/>
        <v>3.6999999999807187E-3</v>
      </c>
      <c r="T42" s="83" t="str">
        <f t="shared" si="5"/>
        <v>№031\1</v>
      </c>
    </row>
    <row r="43" spans="1:20" ht="17.100000000000001" customHeight="1" x14ac:dyDescent="0.25">
      <c r="A43" s="131"/>
      <c r="B43" s="79" t="s">
        <v>540</v>
      </c>
      <c r="C43" s="81">
        <v>7109.79</v>
      </c>
      <c r="D43" s="81">
        <v>2073.77</v>
      </c>
      <c r="E43" s="81">
        <v>9183.58</v>
      </c>
      <c r="F43" s="70" t="s">
        <v>354</v>
      </c>
      <c r="G43" s="76">
        <v>7109.81</v>
      </c>
      <c r="H43" s="76">
        <v>2073.8000000000002</v>
      </c>
      <c r="I43" s="76">
        <v>9183.6200000000008</v>
      </c>
      <c r="J43" s="98">
        <f t="shared" si="6"/>
        <v>2.0000000000436557E-2</v>
      </c>
      <c r="K43" s="71">
        <f t="shared" si="7"/>
        <v>3.0000000000200089E-2</v>
      </c>
      <c r="L43" s="71">
        <f t="shared" si="8"/>
        <v>4.0000000000873115E-2</v>
      </c>
      <c r="M43" s="82">
        <v>-1.0102999999962414</v>
      </c>
      <c r="N43" s="90"/>
      <c r="O43" s="107">
        <f t="shared" si="2"/>
        <v>0.16420000000358415</v>
      </c>
      <c r="P43" s="108">
        <f t="shared" si="3"/>
        <v>9.7200000000648296E-2</v>
      </c>
      <c r="Q43" s="108">
        <f t="shared" si="9"/>
        <v>0.26140000000423247</v>
      </c>
      <c r="R43" s="79"/>
      <c r="S43" s="82">
        <f t="shared" si="10"/>
        <v>-1.2717000000004739</v>
      </c>
      <c r="T43" s="83" t="str">
        <f t="shared" si="5"/>
        <v>№031\2 сбыт</v>
      </c>
    </row>
    <row r="44" spans="1:20" ht="17.100000000000001" customHeight="1" x14ac:dyDescent="0.25">
      <c r="A44" s="6"/>
      <c r="B44" s="75" t="s">
        <v>47</v>
      </c>
      <c r="C44" s="76">
        <v>8022.38</v>
      </c>
      <c r="D44" s="76">
        <v>4581.24</v>
      </c>
      <c r="E44" s="76">
        <v>12603.710000000001</v>
      </c>
      <c r="F44" s="70" t="s">
        <v>355</v>
      </c>
      <c r="G44" s="76">
        <v>8022.38</v>
      </c>
      <c r="H44" s="76">
        <v>4581.24</v>
      </c>
      <c r="I44" s="76">
        <v>12603.710000000001</v>
      </c>
      <c r="J44" s="98">
        <f t="shared" si="6"/>
        <v>0</v>
      </c>
      <c r="K44" s="71">
        <f t="shared" si="7"/>
        <v>0</v>
      </c>
      <c r="L44" s="71">
        <f t="shared" si="8"/>
        <v>0</v>
      </c>
      <c r="M44" s="77">
        <v>-3156.9387999999985</v>
      </c>
      <c r="N44" s="89"/>
      <c r="O44" s="73">
        <f t="shared" si="2"/>
        <v>0</v>
      </c>
      <c r="P44" s="70">
        <f t="shared" si="3"/>
        <v>0</v>
      </c>
      <c r="Q44" s="70">
        <f t="shared" si="9"/>
        <v>0</v>
      </c>
      <c r="R44" s="75"/>
      <c r="S44" s="77">
        <f t="shared" si="10"/>
        <v>-3156.9387999999985</v>
      </c>
      <c r="T44" s="78" t="str">
        <f t="shared" si="5"/>
        <v xml:space="preserve">№032 </v>
      </c>
    </row>
    <row r="45" spans="1:20" ht="17.100000000000001" customHeight="1" x14ac:dyDescent="0.25">
      <c r="A45" s="6" t="s">
        <v>255</v>
      </c>
      <c r="B45" s="79" t="s">
        <v>48</v>
      </c>
      <c r="C45" s="106"/>
      <c r="D45" s="106"/>
      <c r="E45" s="106"/>
      <c r="F45" s="70"/>
      <c r="G45" s="80"/>
      <c r="H45" s="80"/>
      <c r="I45" s="80"/>
      <c r="J45" s="80">
        <f t="shared" si="6"/>
        <v>0</v>
      </c>
      <c r="K45" s="80">
        <f t="shared" si="7"/>
        <v>0</v>
      </c>
      <c r="L45" s="80">
        <f t="shared" si="8"/>
        <v>0</v>
      </c>
      <c r="M45" s="82">
        <v>640.01399999999649</v>
      </c>
      <c r="N45" s="90"/>
      <c r="O45" s="107">
        <f t="shared" si="2"/>
        <v>0</v>
      </c>
      <c r="P45" s="108">
        <f t="shared" si="3"/>
        <v>0</v>
      </c>
      <c r="Q45" s="108">
        <f t="shared" si="9"/>
        <v>0</v>
      </c>
      <c r="R45" s="79"/>
      <c r="S45" s="82">
        <f t="shared" si="10"/>
        <v>640.01399999999649</v>
      </c>
      <c r="T45" s="83" t="str">
        <f t="shared" si="5"/>
        <v>№033 сбыт</v>
      </c>
    </row>
    <row r="46" spans="1:20" ht="17.100000000000001" customHeight="1" x14ac:dyDescent="0.25">
      <c r="A46" s="6"/>
      <c r="B46" s="75" t="s">
        <v>49</v>
      </c>
      <c r="C46" s="85">
        <v>1965.3700000000001</v>
      </c>
      <c r="D46" s="85">
        <v>436.79</v>
      </c>
      <c r="E46" s="85">
        <v>2402.17</v>
      </c>
      <c r="F46" s="70" t="s">
        <v>356</v>
      </c>
      <c r="G46" s="76">
        <v>1965.3700000000001</v>
      </c>
      <c r="H46" s="76">
        <v>436.79</v>
      </c>
      <c r="I46" s="76">
        <v>2402.17</v>
      </c>
      <c r="J46" s="98">
        <f t="shared" si="6"/>
        <v>0</v>
      </c>
      <c r="K46" s="71">
        <f t="shared" si="7"/>
        <v>0</v>
      </c>
      <c r="L46" s="71">
        <f t="shared" si="8"/>
        <v>0</v>
      </c>
      <c r="M46" s="77">
        <v>-14.069700000000338</v>
      </c>
      <c r="N46" s="89"/>
      <c r="O46" s="73">
        <f t="shared" si="2"/>
        <v>0</v>
      </c>
      <c r="P46" s="70">
        <f t="shared" si="3"/>
        <v>0</v>
      </c>
      <c r="Q46" s="70">
        <f t="shared" si="9"/>
        <v>0</v>
      </c>
      <c r="R46" s="75"/>
      <c r="S46" s="77">
        <f t="shared" si="10"/>
        <v>-14.069700000000338</v>
      </c>
      <c r="T46" s="78" t="str">
        <f t="shared" si="5"/>
        <v xml:space="preserve">№034 </v>
      </c>
    </row>
    <row r="47" spans="1:20" ht="17.100000000000001" customHeight="1" x14ac:dyDescent="0.25">
      <c r="A47" s="6"/>
      <c r="B47" s="75" t="s">
        <v>50</v>
      </c>
      <c r="C47" s="76">
        <v>14355.85</v>
      </c>
      <c r="D47" s="76">
        <v>7208.93</v>
      </c>
      <c r="E47" s="76">
        <v>21564.83</v>
      </c>
      <c r="F47" s="70"/>
      <c r="G47" s="76">
        <v>14355.85</v>
      </c>
      <c r="H47" s="76">
        <v>7208.93</v>
      </c>
      <c r="I47" s="76">
        <v>21564.83</v>
      </c>
      <c r="J47" s="98">
        <f t="shared" si="6"/>
        <v>0</v>
      </c>
      <c r="K47" s="71">
        <f t="shared" si="7"/>
        <v>0</v>
      </c>
      <c r="L47" s="71">
        <f t="shared" si="8"/>
        <v>0</v>
      </c>
      <c r="M47" s="77">
        <v>-2323.4269000000004</v>
      </c>
      <c r="N47" s="89"/>
      <c r="O47" s="73">
        <f t="shared" si="2"/>
        <v>0</v>
      </c>
      <c r="P47" s="70">
        <f t="shared" si="3"/>
        <v>0</v>
      </c>
      <c r="Q47" s="70">
        <f t="shared" si="9"/>
        <v>0</v>
      </c>
      <c r="R47" s="75"/>
      <c r="S47" s="77">
        <f t="shared" si="10"/>
        <v>-2323.4269000000004</v>
      </c>
      <c r="T47" s="78" t="str">
        <f t="shared" si="5"/>
        <v xml:space="preserve">№035 </v>
      </c>
    </row>
    <row r="48" spans="1:20" ht="17.100000000000001" customHeight="1" x14ac:dyDescent="0.25">
      <c r="A48" s="6" t="s">
        <v>230</v>
      </c>
      <c r="B48" s="79" t="s">
        <v>320</v>
      </c>
      <c r="C48" s="81">
        <v>8247.48</v>
      </c>
      <c r="D48" s="81">
        <v>2497.48</v>
      </c>
      <c r="E48" s="81">
        <v>10744.97</v>
      </c>
      <c r="F48" s="70"/>
      <c r="G48" s="81">
        <v>8247.48</v>
      </c>
      <c r="H48" s="81">
        <v>2497.48</v>
      </c>
      <c r="I48" s="81">
        <v>10744.97</v>
      </c>
      <c r="J48" s="80">
        <f t="shared" si="6"/>
        <v>0</v>
      </c>
      <c r="K48" s="80">
        <f t="shared" si="7"/>
        <v>0</v>
      </c>
      <c r="L48" s="80">
        <f t="shared" si="8"/>
        <v>0</v>
      </c>
      <c r="M48" s="82">
        <v>-0.19019999999532503</v>
      </c>
      <c r="N48" s="90"/>
      <c r="O48" s="107">
        <f t="shared" si="2"/>
        <v>0</v>
      </c>
      <c r="P48" s="108">
        <f t="shared" si="3"/>
        <v>0</v>
      </c>
      <c r="Q48" s="108">
        <f t="shared" si="9"/>
        <v>0</v>
      </c>
      <c r="R48" s="79"/>
      <c r="S48" s="82">
        <f t="shared" si="10"/>
        <v>-0.19019999999532503</v>
      </c>
      <c r="T48" s="83" t="str">
        <f t="shared" si="5"/>
        <v>№036 сбыт</v>
      </c>
    </row>
    <row r="49" spans="1:21" ht="17.100000000000001" customHeight="1" x14ac:dyDescent="0.25">
      <c r="A49" s="6" t="s">
        <v>247</v>
      </c>
      <c r="B49" s="79" t="s">
        <v>51</v>
      </c>
      <c r="C49" s="106"/>
      <c r="D49" s="106"/>
      <c r="E49" s="106"/>
      <c r="F49" s="70"/>
      <c r="G49" s="80"/>
      <c r="H49" s="80"/>
      <c r="I49" s="80"/>
      <c r="J49" s="80">
        <f t="shared" si="6"/>
        <v>0</v>
      </c>
      <c r="K49" s="80">
        <f t="shared" si="7"/>
        <v>0</v>
      </c>
      <c r="L49" s="80">
        <f t="shared" si="8"/>
        <v>0</v>
      </c>
      <c r="M49" s="82">
        <v>3.1999999973777449E-3</v>
      </c>
      <c r="N49" s="90"/>
      <c r="O49" s="107">
        <f t="shared" si="2"/>
        <v>0</v>
      </c>
      <c r="P49" s="108">
        <f t="shared" si="3"/>
        <v>0</v>
      </c>
      <c r="Q49" s="108">
        <f t="shared" si="9"/>
        <v>0</v>
      </c>
      <c r="R49" s="79"/>
      <c r="S49" s="82">
        <f t="shared" si="10"/>
        <v>3.1999999973777449E-3</v>
      </c>
      <c r="T49" s="83" t="str">
        <f t="shared" si="5"/>
        <v>№037 сбыт</v>
      </c>
    </row>
    <row r="50" spans="1:21" ht="17.100000000000001" customHeight="1" x14ac:dyDescent="0.25">
      <c r="A50" s="7" t="s">
        <v>476</v>
      </c>
      <c r="B50" s="79" t="s">
        <v>52</v>
      </c>
      <c r="C50" s="106"/>
      <c r="D50" s="106"/>
      <c r="E50" s="106"/>
      <c r="F50" s="70"/>
      <c r="G50" s="80"/>
      <c r="H50" s="80"/>
      <c r="I50" s="80"/>
      <c r="J50" s="80">
        <f t="shared" si="6"/>
        <v>0</v>
      </c>
      <c r="K50" s="80">
        <f t="shared" si="7"/>
        <v>0</v>
      </c>
      <c r="L50" s="80">
        <f t="shared" si="8"/>
        <v>0</v>
      </c>
      <c r="M50" s="82">
        <v>-290.58998468918583</v>
      </c>
      <c r="N50" s="90"/>
      <c r="O50" s="107">
        <f t="shared" si="2"/>
        <v>0</v>
      </c>
      <c r="P50" s="108">
        <f t="shared" si="3"/>
        <v>0</v>
      </c>
      <c r="Q50" s="108">
        <f t="shared" si="9"/>
        <v>0</v>
      </c>
      <c r="R50" s="79"/>
      <c r="S50" s="82">
        <f t="shared" si="10"/>
        <v>-290.58998468918583</v>
      </c>
      <c r="T50" s="83" t="str">
        <f t="shared" si="5"/>
        <v>№038 сбыт</v>
      </c>
      <c r="U50" s="1"/>
    </row>
    <row r="51" spans="1:21" ht="17.100000000000001" customHeight="1" x14ac:dyDescent="0.25">
      <c r="A51" s="6" t="s">
        <v>234</v>
      </c>
      <c r="B51" s="79" t="s">
        <v>53</v>
      </c>
      <c r="C51" s="106"/>
      <c r="D51" s="106"/>
      <c r="E51" s="106"/>
      <c r="F51" s="70"/>
      <c r="G51" s="80"/>
      <c r="H51" s="80"/>
      <c r="I51" s="80"/>
      <c r="J51" s="80">
        <f t="shared" si="6"/>
        <v>0</v>
      </c>
      <c r="K51" s="80">
        <f t="shared" si="7"/>
        <v>0</v>
      </c>
      <c r="L51" s="80">
        <f t="shared" si="8"/>
        <v>0</v>
      </c>
      <c r="M51" s="82">
        <v>-582.58610000000476</v>
      </c>
      <c r="N51" s="90"/>
      <c r="O51" s="107">
        <f t="shared" si="2"/>
        <v>0</v>
      </c>
      <c r="P51" s="108">
        <f t="shared" si="3"/>
        <v>0</v>
      </c>
      <c r="Q51" s="108">
        <f t="shared" si="9"/>
        <v>0</v>
      </c>
      <c r="R51" s="79"/>
      <c r="S51" s="82">
        <f t="shared" si="10"/>
        <v>-582.58610000000476</v>
      </c>
      <c r="T51" s="83" t="str">
        <f t="shared" si="5"/>
        <v>№039  сбыт</v>
      </c>
    </row>
    <row r="52" spans="1:21" ht="17.100000000000001" customHeight="1" x14ac:dyDescent="0.25">
      <c r="A52" s="6"/>
      <c r="B52" s="75" t="s">
        <v>54</v>
      </c>
      <c r="C52" s="85">
        <v>1372.34</v>
      </c>
      <c r="D52" s="85">
        <v>2550.5300000000002</v>
      </c>
      <c r="E52" s="85">
        <v>3922.88</v>
      </c>
      <c r="F52" s="70" t="s">
        <v>54</v>
      </c>
      <c r="G52" s="76">
        <v>1372.34</v>
      </c>
      <c r="H52" s="76">
        <v>2550.5300000000002</v>
      </c>
      <c r="I52" s="76">
        <v>3922.88</v>
      </c>
      <c r="J52" s="98">
        <f t="shared" si="6"/>
        <v>0</v>
      </c>
      <c r="K52" s="71">
        <f t="shared" si="7"/>
        <v>0</v>
      </c>
      <c r="L52" s="71">
        <f t="shared" si="8"/>
        <v>0</v>
      </c>
      <c r="M52" s="77">
        <v>-0.48820000000019664</v>
      </c>
      <c r="N52" s="89"/>
      <c r="O52" s="73">
        <f t="shared" si="2"/>
        <v>0</v>
      </c>
      <c r="P52" s="70">
        <f t="shared" si="3"/>
        <v>0</v>
      </c>
      <c r="Q52" s="70">
        <f t="shared" si="9"/>
        <v>0</v>
      </c>
      <c r="R52" s="75"/>
      <c r="S52" s="77">
        <f t="shared" si="10"/>
        <v>-0.48820000000019664</v>
      </c>
      <c r="T52" s="78" t="str">
        <f t="shared" si="5"/>
        <v>№040</v>
      </c>
    </row>
    <row r="53" spans="1:21" ht="17.100000000000001" customHeight="1" x14ac:dyDescent="0.25">
      <c r="A53" s="7" t="s">
        <v>474</v>
      </c>
      <c r="B53" s="79" t="s">
        <v>477</v>
      </c>
      <c r="C53" s="81">
        <v>6838.8600000000006</v>
      </c>
      <c r="D53" s="81">
        <v>3207.75</v>
      </c>
      <c r="E53" s="81">
        <v>10047.030000000001</v>
      </c>
      <c r="F53" s="70" t="s">
        <v>357</v>
      </c>
      <c r="G53" s="80">
        <v>6838.8600000000006</v>
      </c>
      <c r="H53" s="80">
        <v>3207.75</v>
      </c>
      <c r="I53" s="80">
        <v>10047.030000000001</v>
      </c>
      <c r="J53" s="80">
        <f t="shared" si="6"/>
        <v>0</v>
      </c>
      <c r="K53" s="80">
        <f t="shared" si="7"/>
        <v>0</v>
      </c>
      <c r="L53" s="80">
        <f t="shared" si="8"/>
        <v>0</v>
      </c>
      <c r="M53" s="82">
        <v>-4.4000000027608621E-3</v>
      </c>
      <c r="N53" s="90"/>
      <c r="O53" s="107">
        <f t="shared" si="2"/>
        <v>0</v>
      </c>
      <c r="P53" s="108">
        <f t="shared" si="3"/>
        <v>0</v>
      </c>
      <c r="Q53" s="108">
        <f t="shared" si="9"/>
        <v>0</v>
      </c>
      <c r="R53" s="79"/>
      <c r="S53" s="82">
        <f t="shared" si="10"/>
        <v>-4.4000000027608621E-3</v>
      </c>
      <c r="T53" s="83" t="str">
        <f t="shared" si="5"/>
        <v>№041 сбыт АСКУЭ</v>
      </c>
      <c r="U53" t="s">
        <v>475</v>
      </c>
    </row>
    <row r="54" spans="1:21" ht="17.100000000000001" customHeight="1" x14ac:dyDescent="0.25">
      <c r="A54" s="6" t="s">
        <v>269</v>
      </c>
      <c r="B54" s="79" t="s">
        <v>55</v>
      </c>
      <c r="C54" s="106"/>
      <c r="D54" s="106"/>
      <c r="E54" s="106"/>
      <c r="F54" s="70"/>
      <c r="G54" s="80"/>
      <c r="H54" s="80"/>
      <c r="I54" s="80"/>
      <c r="J54" s="80">
        <f t="shared" si="6"/>
        <v>0</v>
      </c>
      <c r="K54" s="80">
        <f t="shared" si="7"/>
        <v>0</v>
      </c>
      <c r="L54" s="80">
        <f t="shared" si="8"/>
        <v>0</v>
      </c>
      <c r="M54" s="82">
        <v>3.0036000000067418</v>
      </c>
      <c r="N54" s="90"/>
      <c r="O54" s="107">
        <f t="shared" si="2"/>
        <v>0</v>
      </c>
      <c r="P54" s="108">
        <f t="shared" si="3"/>
        <v>0</v>
      </c>
      <c r="Q54" s="108">
        <f t="shared" si="9"/>
        <v>0</v>
      </c>
      <c r="R54" s="79"/>
      <c r="S54" s="82">
        <f t="shared" si="10"/>
        <v>3.0036000000067418</v>
      </c>
      <c r="T54" s="83" t="str">
        <f t="shared" si="5"/>
        <v xml:space="preserve">№041а сбыт </v>
      </c>
    </row>
    <row r="55" spans="1:21" ht="17.100000000000001" customHeight="1" x14ac:dyDescent="0.25">
      <c r="A55" s="7" t="s">
        <v>550</v>
      </c>
      <c r="B55" s="79" t="s">
        <v>56</v>
      </c>
      <c r="C55" s="81">
        <v>7413</v>
      </c>
      <c r="D55" s="81">
        <v>2860.29</v>
      </c>
      <c r="E55" s="81">
        <v>10273.33</v>
      </c>
      <c r="F55" s="70"/>
      <c r="G55" s="80">
        <v>7413</v>
      </c>
      <c r="H55" s="80">
        <v>2860.29</v>
      </c>
      <c r="I55" s="80">
        <v>10273.33</v>
      </c>
      <c r="J55" s="80">
        <f t="shared" si="6"/>
        <v>0</v>
      </c>
      <c r="K55" s="80">
        <f t="shared" si="7"/>
        <v>0</v>
      </c>
      <c r="L55" s="80">
        <f t="shared" si="8"/>
        <v>0</v>
      </c>
      <c r="M55" s="82">
        <v>4.600000002611182E-3</v>
      </c>
      <c r="N55" s="90"/>
      <c r="O55" s="107">
        <f t="shared" si="2"/>
        <v>0</v>
      </c>
      <c r="P55" s="108">
        <f t="shared" si="3"/>
        <v>0</v>
      </c>
      <c r="Q55" s="108">
        <f t="shared" si="9"/>
        <v>0</v>
      </c>
      <c r="R55" s="79"/>
      <c r="S55" s="82">
        <f t="shared" si="10"/>
        <v>4.600000002611182E-3</v>
      </c>
      <c r="T55" s="83" t="str">
        <f t="shared" si="5"/>
        <v xml:space="preserve">№042 </v>
      </c>
    </row>
    <row r="56" spans="1:21" ht="17.100000000000001" customHeight="1" x14ac:dyDescent="0.25">
      <c r="A56" s="6"/>
      <c r="B56" s="75" t="s">
        <v>57</v>
      </c>
      <c r="C56" s="76">
        <v>7093.1900000000005</v>
      </c>
      <c r="D56" s="76">
        <v>2744.02</v>
      </c>
      <c r="E56" s="76">
        <v>9837.2199999999993</v>
      </c>
      <c r="F56" s="70" t="s">
        <v>358</v>
      </c>
      <c r="G56" s="76">
        <v>7104.54</v>
      </c>
      <c r="H56" s="76">
        <v>2749.92</v>
      </c>
      <c r="I56" s="76">
        <v>9854.4600000000009</v>
      </c>
      <c r="J56" s="98">
        <f t="shared" si="6"/>
        <v>11.349999999999454</v>
      </c>
      <c r="K56" s="71">
        <f t="shared" si="7"/>
        <v>5.9000000000000909</v>
      </c>
      <c r="L56" s="71">
        <f t="shared" si="8"/>
        <v>17.240000000001601</v>
      </c>
      <c r="M56" s="77">
        <v>-1102.782500000005</v>
      </c>
      <c r="N56" s="89"/>
      <c r="O56" s="73">
        <f t="shared" si="2"/>
        <v>93.183499999995533</v>
      </c>
      <c r="P56" s="70">
        <f t="shared" si="3"/>
        <v>19.116000000000295</v>
      </c>
      <c r="Q56" s="70">
        <f t="shared" si="9"/>
        <v>112.29949999999583</v>
      </c>
      <c r="R56" s="75"/>
      <c r="S56" s="77">
        <f t="shared" si="10"/>
        <v>-1215.0820000000008</v>
      </c>
      <c r="T56" s="78" t="str">
        <f t="shared" si="5"/>
        <v xml:space="preserve">№043\1 </v>
      </c>
    </row>
    <row r="57" spans="1:21" ht="17.100000000000001" customHeight="1" x14ac:dyDescent="0.25">
      <c r="A57" s="6"/>
      <c r="B57" s="75" t="s">
        <v>58</v>
      </c>
      <c r="C57" s="85">
        <v>24479.74</v>
      </c>
      <c r="D57" s="85">
        <v>11295.51</v>
      </c>
      <c r="E57" s="85">
        <v>35775.25</v>
      </c>
      <c r="F57" s="70" t="s">
        <v>58</v>
      </c>
      <c r="G57" s="76">
        <v>24495.57</v>
      </c>
      <c r="H57" s="76">
        <v>11303.56</v>
      </c>
      <c r="I57" s="76">
        <v>35799.129999999997</v>
      </c>
      <c r="J57" s="98">
        <f t="shared" si="6"/>
        <v>15.829999999998108</v>
      </c>
      <c r="K57" s="71">
        <f t="shared" si="7"/>
        <v>8.0499999999992724</v>
      </c>
      <c r="L57" s="71">
        <f t="shared" si="8"/>
        <v>23.879999999997381</v>
      </c>
      <c r="M57" s="77">
        <v>-1970.7578000000094</v>
      </c>
      <c r="N57" s="89"/>
      <c r="O57" s="73">
        <f t="shared" si="2"/>
        <v>129.96429999998449</v>
      </c>
      <c r="P57" s="70">
        <f t="shared" si="3"/>
        <v>26.081999999997645</v>
      </c>
      <c r="Q57" s="70">
        <f t="shared" si="9"/>
        <v>156.04629999998212</v>
      </c>
      <c r="R57" s="75"/>
      <c r="S57" s="77">
        <f t="shared" si="10"/>
        <v>-2126.8040999999916</v>
      </c>
      <c r="T57" s="78" t="str">
        <f t="shared" si="5"/>
        <v xml:space="preserve">№043\2 </v>
      </c>
    </row>
    <row r="58" spans="1:21" ht="17.100000000000001" customHeight="1" x14ac:dyDescent="0.25">
      <c r="A58" s="7" t="s">
        <v>489</v>
      </c>
      <c r="B58" s="79" t="s">
        <v>539</v>
      </c>
      <c r="C58" s="81">
        <v>7777.02</v>
      </c>
      <c r="D58" s="81">
        <v>3489.41</v>
      </c>
      <c r="E58" s="81">
        <v>11266.43</v>
      </c>
      <c r="F58" s="70" t="s">
        <v>359</v>
      </c>
      <c r="G58" s="80">
        <v>7777.32</v>
      </c>
      <c r="H58" s="80">
        <v>3489.41</v>
      </c>
      <c r="I58" s="80">
        <v>11266.73</v>
      </c>
      <c r="J58" s="80">
        <f t="shared" si="6"/>
        <v>0.2999999999992724</v>
      </c>
      <c r="K58" s="80">
        <f t="shared" si="7"/>
        <v>0</v>
      </c>
      <c r="L58" s="80">
        <f t="shared" si="8"/>
        <v>0.2999999999992724</v>
      </c>
      <c r="M58" s="82">
        <v>-10738.388400000003</v>
      </c>
      <c r="N58" s="90"/>
      <c r="O58" s="107">
        <f t="shared" si="2"/>
        <v>2.4629999999940266</v>
      </c>
      <c r="P58" s="108">
        <f t="shared" si="3"/>
        <v>0</v>
      </c>
      <c r="Q58" s="108">
        <f t="shared" si="9"/>
        <v>2.4629999999940266</v>
      </c>
      <c r="R58" s="79"/>
      <c r="S58" s="82">
        <f t="shared" si="10"/>
        <v>-10740.851399999998</v>
      </c>
      <c r="T58" s="83" t="str">
        <f t="shared" si="5"/>
        <v>№044 сбыт</v>
      </c>
      <c r="U58" s="3" t="s">
        <v>449</v>
      </c>
    </row>
    <row r="59" spans="1:21" ht="17.100000000000001" customHeight="1" x14ac:dyDescent="0.25">
      <c r="A59" s="6"/>
      <c r="B59" s="75" t="s">
        <v>59</v>
      </c>
      <c r="C59" s="105"/>
      <c r="D59" s="105"/>
      <c r="E59" s="105"/>
      <c r="F59" s="70"/>
      <c r="G59" s="76"/>
      <c r="H59" s="76"/>
      <c r="I59" s="76"/>
      <c r="J59" s="98">
        <f t="shared" si="6"/>
        <v>0</v>
      </c>
      <c r="K59" s="71">
        <f t="shared" si="7"/>
        <v>0</v>
      </c>
      <c r="L59" s="71">
        <f t="shared" si="8"/>
        <v>0</v>
      </c>
      <c r="M59" s="77">
        <v>0</v>
      </c>
      <c r="N59" s="89"/>
      <c r="O59" s="73">
        <f t="shared" si="2"/>
        <v>0</v>
      </c>
      <c r="P59" s="70">
        <f t="shared" si="3"/>
        <v>0</v>
      </c>
      <c r="Q59" s="70">
        <f t="shared" si="9"/>
        <v>0</v>
      </c>
      <c r="R59" s="75"/>
      <c r="S59" s="77">
        <f t="shared" si="10"/>
        <v>0</v>
      </c>
      <c r="T59" s="78" t="str">
        <f t="shared" si="5"/>
        <v>№045 не установлен</v>
      </c>
    </row>
    <row r="60" spans="1:21" ht="17.100000000000001" customHeight="1" x14ac:dyDescent="0.25">
      <c r="A60" s="7" t="s">
        <v>482</v>
      </c>
      <c r="B60" s="79" t="s">
        <v>538</v>
      </c>
      <c r="C60" s="81">
        <v>10821.24</v>
      </c>
      <c r="D60" s="81">
        <v>6456.08</v>
      </c>
      <c r="E60" s="81">
        <v>17277.34</v>
      </c>
      <c r="F60" s="70" t="s">
        <v>360</v>
      </c>
      <c r="G60" s="80">
        <v>10821.24</v>
      </c>
      <c r="H60" s="80">
        <v>6456.08</v>
      </c>
      <c r="I60" s="80">
        <v>17277.34</v>
      </c>
      <c r="J60" s="80">
        <f t="shared" si="6"/>
        <v>0</v>
      </c>
      <c r="K60" s="80">
        <f t="shared" si="7"/>
        <v>0</v>
      </c>
      <c r="L60" s="80">
        <f t="shared" si="8"/>
        <v>0</v>
      </c>
      <c r="M60" s="82">
        <v>-6462.4101999999984</v>
      </c>
      <c r="N60" s="90"/>
      <c r="O60" s="107">
        <f t="shared" si="2"/>
        <v>0</v>
      </c>
      <c r="P60" s="108">
        <f t="shared" si="3"/>
        <v>0</v>
      </c>
      <c r="Q60" s="108">
        <f t="shared" si="9"/>
        <v>0</v>
      </c>
      <c r="R60" s="79"/>
      <c r="S60" s="82">
        <f t="shared" si="10"/>
        <v>-6462.4101999999984</v>
      </c>
      <c r="T60" s="83" t="str">
        <f t="shared" si="5"/>
        <v>№046 сбыт</v>
      </c>
    </row>
    <row r="61" spans="1:21" ht="17.100000000000001" customHeight="1" x14ac:dyDescent="0.25">
      <c r="A61" s="6" t="s">
        <v>268</v>
      </c>
      <c r="B61" s="79" t="s">
        <v>319</v>
      </c>
      <c r="C61" s="106"/>
      <c r="D61" s="106"/>
      <c r="E61" s="106"/>
      <c r="F61" s="70"/>
      <c r="G61" s="80"/>
      <c r="H61" s="80"/>
      <c r="I61" s="80"/>
      <c r="J61" s="80">
        <f t="shared" si="6"/>
        <v>0</v>
      </c>
      <c r="K61" s="80">
        <f t="shared" si="7"/>
        <v>0</v>
      </c>
      <c r="L61" s="80">
        <f t="shared" si="8"/>
        <v>0</v>
      </c>
      <c r="M61" s="82">
        <v>-1536.4354999999971</v>
      </c>
      <c r="N61" s="90"/>
      <c r="O61" s="107">
        <f t="shared" si="2"/>
        <v>0</v>
      </c>
      <c r="P61" s="108">
        <f t="shared" si="3"/>
        <v>0</v>
      </c>
      <c r="Q61" s="108">
        <f t="shared" si="9"/>
        <v>0</v>
      </c>
      <c r="R61" s="79"/>
      <c r="S61" s="82">
        <f t="shared" si="10"/>
        <v>-1536.4354999999971</v>
      </c>
      <c r="T61" s="83" t="str">
        <f t="shared" si="5"/>
        <v>№046а сбыт</v>
      </c>
    </row>
    <row r="62" spans="1:21" ht="17.100000000000001" customHeight="1" x14ac:dyDescent="0.25">
      <c r="A62" s="6"/>
      <c r="B62" s="75" t="s">
        <v>60</v>
      </c>
      <c r="C62" s="85">
        <v>314.79000000000002</v>
      </c>
      <c r="D62" s="85">
        <v>144.71</v>
      </c>
      <c r="E62" s="85">
        <v>459.51</v>
      </c>
      <c r="F62" s="70" t="s">
        <v>60</v>
      </c>
      <c r="G62" s="76">
        <v>314.79000000000002</v>
      </c>
      <c r="H62" s="76">
        <v>144.71</v>
      </c>
      <c r="I62" s="76">
        <v>459.51</v>
      </c>
      <c r="J62" s="98">
        <f t="shared" si="6"/>
        <v>0</v>
      </c>
      <c r="K62" s="71">
        <f t="shared" si="7"/>
        <v>0</v>
      </c>
      <c r="L62" s="71">
        <f t="shared" si="8"/>
        <v>0</v>
      </c>
      <c r="M62" s="77">
        <v>-2071.6653000000001</v>
      </c>
      <c r="N62" s="89"/>
      <c r="O62" s="73">
        <f t="shared" si="2"/>
        <v>0</v>
      </c>
      <c r="P62" s="70">
        <f t="shared" si="3"/>
        <v>0</v>
      </c>
      <c r="Q62" s="70">
        <f t="shared" si="9"/>
        <v>0</v>
      </c>
      <c r="R62" s="75"/>
      <c r="S62" s="77">
        <f t="shared" si="10"/>
        <v>-2071.6653000000001</v>
      </c>
      <c r="T62" s="78" t="str">
        <f t="shared" si="5"/>
        <v xml:space="preserve">№047 </v>
      </c>
    </row>
    <row r="63" spans="1:21" ht="17.100000000000001" customHeight="1" x14ac:dyDescent="0.25">
      <c r="A63" s="7" t="s">
        <v>323</v>
      </c>
      <c r="B63" s="79" t="s">
        <v>537</v>
      </c>
      <c r="C63" s="106"/>
      <c r="D63" s="106"/>
      <c r="E63" s="106"/>
      <c r="F63" s="70"/>
      <c r="G63" s="80"/>
      <c r="H63" s="80"/>
      <c r="I63" s="80"/>
      <c r="J63" s="80">
        <f t="shared" si="6"/>
        <v>0</v>
      </c>
      <c r="K63" s="80">
        <f t="shared" si="7"/>
        <v>0</v>
      </c>
      <c r="L63" s="80">
        <f t="shared" si="8"/>
        <v>0</v>
      </c>
      <c r="M63" s="82">
        <v>0</v>
      </c>
      <c r="N63" s="90"/>
      <c r="O63" s="107">
        <f t="shared" si="2"/>
        <v>0</v>
      </c>
      <c r="P63" s="108">
        <f t="shared" si="3"/>
        <v>0</v>
      </c>
      <c r="Q63" s="108">
        <f t="shared" si="9"/>
        <v>0</v>
      </c>
      <c r="R63" s="79"/>
      <c r="S63" s="82">
        <f ca="1">S63-Q63+N63+R63</f>
        <v>0</v>
      </c>
      <c r="T63" s="83" t="str">
        <f t="shared" si="5"/>
        <v>№048 сбыт</v>
      </c>
    </row>
    <row r="64" spans="1:21" ht="17.100000000000001" customHeight="1" x14ac:dyDescent="0.25">
      <c r="A64" s="8" t="s">
        <v>229</v>
      </c>
      <c r="B64" s="79" t="s">
        <v>61</v>
      </c>
      <c r="C64" s="106"/>
      <c r="D64" s="106"/>
      <c r="E64" s="106"/>
      <c r="F64" s="70"/>
      <c r="G64" s="80"/>
      <c r="H64" s="80"/>
      <c r="I64" s="80"/>
      <c r="J64" s="80">
        <f t="shared" si="6"/>
        <v>0</v>
      </c>
      <c r="K64" s="80">
        <f t="shared" si="7"/>
        <v>0</v>
      </c>
      <c r="L64" s="80">
        <f t="shared" si="8"/>
        <v>0</v>
      </c>
      <c r="M64" s="82">
        <v>86.016200000001845</v>
      </c>
      <c r="N64" s="90"/>
      <c r="O64" s="107">
        <f t="shared" si="2"/>
        <v>0</v>
      </c>
      <c r="P64" s="108">
        <f t="shared" si="3"/>
        <v>0</v>
      </c>
      <c r="Q64" s="108">
        <f t="shared" si="9"/>
        <v>0</v>
      </c>
      <c r="R64" s="79"/>
      <c r="S64" s="82">
        <f t="shared" ref="S64:S74" si="11">M64-Q64+N64+R64</f>
        <v>86.016200000001845</v>
      </c>
      <c r="T64" s="83" t="str">
        <f t="shared" si="5"/>
        <v>№049 сбыт</v>
      </c>
    </row>
    <row r="65" spans="1:23" ht="17.100000000000001" customHeight="1" x14ac:dyDescent="0.25">
      <c r="A65" s="23"/>
      <c r="B65" s="75" t="s">
        <v>62</v>
      </c>
      <c r="C65" s="76">
        <v>15389.86</v>
      </c>
      <c r="D65" s="76">
        <v>6337.72</v>
      </c>
      <c r="E65" s="76">
        <v>21727.59</v>
      </c>
      <c r="F65" s="70" t="s">
        <v>62</v>
      </c>
      <c r="G65" s="76">
        <v>15390.01</v>
      </c>
      <c r="H65" s="76">
        <v>6337.79</v>
      </c>
      <c r="I65" s="76">
        <v>21727.81</v>
      </c>
      <c r="J65" s="98">
        <f t="shared" si="6"/>
        <v>0.1499999999996362</v>
      </c>
      <c r="K65" s="71">
        <f t="shared" si="7"/>
        <v>6.9999999999708962E-2</v>
      </c>
      <c r="L65" s="71">
        <f t="shared" si="8"/>
        <v>0.22000000000116415</v>
      </c>
      <c r="M65" s="77">
        <v>-716.38750000000027</v>
      </c>
      <c r="N65" s="89"/>
      <c r="O65" s="73">
        <f t="shared" si="2"/>
        <v>1.2314999999970133</v>
      </c>
      <c r="P65" s="70">
        <f t="shared" si="3"/>
        <v>0.22679999999905706</v>
      </c>
      <c r="Q65" s="70">
        <f t="shared" si="9"/>
        <v>1.4582999999960704</v>
      </c>
      <c r="R65" s="75"/>
      <c r="S65" s="77">
        <f t="shared" si="11"/>
        <v>-717.8457999999963</v>
      </c>
      <c r="T65" s="78" t="str">
        <f t="shared" si="5"/>
        <v xml:space="preserve">№050 </v>
      </c>
    </row>
    <row r="66" spans="1:23" ht="17.100000000000001" customHeight="1" x14ac:dyDescent="0.25">
      <c r="A66" s="8" t="s">
        <v>434</v>
      </c>
      <c r="B66" s="79" t="s">
        <v>435</v>
      </c>
      <c r="C66" s="106"/>
      <c r="D66" s="106"/>
      <c r="E66" s="106"/>
      <c r="F66" s="70"/>
      <c r="G66" s="80"/>
      <c r="H66" s="80"/>
      <c r="I66" s="80"/>
      <c r="J66" s="80">
        <f t="shared" si="6"/>
        <v>0</v>
      </c>
      <c r="K66" s="80">
        <f t="shared" si="7"/>
        <v>0</v>
      </c>
      <c r="L66" s="80">
        <f t="shared" si="8"/>
        <v>0</v>
      </c>
      <c r="M66" s="81">
        <v>0.13799999999991996</v>
      </c>
      <c r="N66" s="91"/>
      <c r="O66" s="107">
        <f t="shared" si="2"/>
        <v>0</v>
      </c>
      <c r="P66" s="108">
        <f t="shared" si="3"/>
        <v>0</v>
      </c>
      <c r="Q66" s="108">
        <f t="shared" si="9"/>
        <v>0</v>
      </c>
      <c r="R66" s="83"/>
      <c r="S66" s="79">
        <f t="shared" si="11"/>
        <v>0.13799999999991996</v>
      </c>
      <c r="T66" s="79" t="str">
        <f t="shared" si="5"/>
        <v>№051 сбыт</v>
      </c>
      <c r="U66" s="109"/>
      <c r="V66" s="110"/>
      <c r="W66" s="111"/>
    </row>
    <row r="67" spans="1:23" ht="17.100000000000001" customHeight="1" x14ac:dyDescent="0.25">
      <c r="A67" s="6" t="s">
        <v>490</v>
      </c>
      <c r="B67" s="79" t="s">
        <v>63</v>
      </c>
      <c r="C67" s="106"/>
      <c r="D67" s="106"/>
      <c r="E67" s="106"/>
      <c r="F67" s="70"/>
      <c r="G67" s="80"/>
      <c r="H67" s="80"/>
      <c r="I67" s="80"/>
      <c r="J67" s="80">
        <f t="shared" si="6"/>
        <v>0</v>
      </c>
      <c r="K67" s="80">
        <f t="shared" si="7"/>
        <v>0</v>
      </c>
      <c r="L67" s="80">
        <f t="shared" si="8"/>
        <v>0</v>
      </c>
      <c r="M67" s="82">
        <v>-1354.9193999999979</v>
      </c>
      <c r="N67" s="90"/>
      <c r="O67" s="107">
        <f t="shared" si="2"/>
        <v>0</v>
      </c>
      <c r="P67" s="108">
        <f t="shared" si="3"/>
        <v>0</v>
      </c>
      <c r="Q67" s="108">
        <f t="shared" si="9"/>
        <v>0</v>
      </c>
      <c r="R67" s="79"/>
      <c r="S67" s="82">
        <f t="shared" si="11"/>
        <v>-1354.9193999999979</v>
      </c>
      <c r="T67" s="83" t="str">
        <f t="shared" si="5"/>
        <v xml:space="preserve">№052 </v>
      </c>
      <c r="U67" s="111"/>
      <c r="V67" s="111"/>
      <c r="W67" s="111"/>
    </row>
    <row r="68" spans="1:23" ht="17.100000000000001" customHeight="1" x14ac:dyDescent="0.25">
      <c r="A68" s="7" t="s">
        <v>551</v>
      </c>
      <c r="B68" s="75" t="s">
        <v>64</v>
      </c>
      <c r="C68" s="85">
        <v>10367.76</v>
      </c>
      <c r="D68" s="85">
        <v>2781.7000000000003</v>
      </c>
      <c r="E68" s="85">
        <v>13149.5</v>
      </c>
      <c r="F68" s="70"/>
      <c r="G68" s="85">
        <v>10367.76</v>
      </c>
      <c r="H68" s="85">
        <v>2781.7000000000003</v>
      </c>
      <c r="I68" s="85">
        <v>13149.5</v>
      </c>
      <c r="J68" s="98">
        <f t="shared" si="6"/>
        <v>0</v>
      </c>
      <c r="K68" s="71">
        <f t="shared" si="7"/>
        <v>0</v>
      </c>
      <c r="L68" s="71">
        <f t="shared" si="8"/>
        <v>0</v>
      </c>
      <c r="M68" s="77">
        <v>-3606.9746000000032</v>
      </c>
      <c r="N68" s="89">
        <v>3606.97</v>
      </c>
      <c r="O68" s="73">
        <f t="shared" si="2"/>
        <v>0</v>
      </c>
      <c r="P68" s="70">
        <f t="shared" si="3"/>
        <v>0</v>
      </c>
      <c r="Q68" s="70">
        <f t="shared" si="9"/>
        <v>0</v>
      </c>
      <c r="R68" s="75"/>
      <c r="S68" s="77">
        <f t="shared" si="11"/>
        <v>-4.600000003392779E-3</v>
      </c>
      <c r="T68" s="78" t="str">
        <f t="shared" si="5"/>
        <v xml:space="preserve">№052а </v>
      </c>
    </row>
    <row r="69" spans="1:23" ht="17.100000000000001" customHeight="1" x14ac:dyDescent="0.25">
      <c r="A69" s="6"/>
      <c r="B69" s="75" t="s">
        <v>65</v>
      </c>
      <c r="C69" s="76">
        <v>6096.97</v>
      </c>
      <c r="D69" s="76">
        <v>2896.14</v>
      </c>
      <c r="E69" s="76">
        <v>8993.1200000000008</v>
      </c>
      <c r="F69" s="70" t="s">
        <v>65</v>
      </c>
      <c r="G69" s="76">
        <v>6180.07</v>
      </c>
      <c r="H69" s="76">
        <v>2930.9</v>
      </c>
      <c r="I69" s="76">
        <v>9110.9699999999993</v>
      </c>
      <c r="J69" s="98">
        <f t="shared" si="6"/>
        <v>83.099999999999454</v>
      </c>
      <c r="K69" s="71">
        <f t="shared" si="7"/>
        <v>34.760000000000218</v>
      </c>
      <c r="L69" s="71">
        <f t="shared" si="8"/>
        <v>117.84999999999854</v>
      </c>
      <c r="M69" s="77">
        <v>-919.42869999999823</v>
      </c>
      <c r="N69" s="89"/>
      <c r="O69" s="73">
        <f t="shared" si="2"/>
        <v>682.25099999999554</v>
      </c>
      <c r="P69" s="70">
        <f t="shared" si="3"/>
        <v>112.62240000000071</v>
      </c>
      <c r="Q69" s="70">
        <f t="shared" si="9"/>
        <v>794.87339999999631</v>
      </c>
      <c r="R69" s="75"/>
      <c r="S69" s="77">
        <f t="shared" si="11"/>
        <v>-1714.3020999999944</v>
      </c>
      <c r="T69" s="78" t="str">
        <f t="shared" si="5"/>
        <v xml:space="preserve">№053 </v>
      </c>
    </row>
    <row r="70" spans="1:23" ht="17.100000000000001" customHeight="1" x14ac:dyDescent="0.25">
      <c r="A70" s="6"/>
      <c r="B70" s="75" t="s">
        <v>66</v>
      </c>
      <c r="C70" s="85">
        <v>2019.47</v>
      </c>
      <c r="D70" s="85">
        <v>963.6</v>
      </c>
      <c r="E70" s="85">
        <v>2983.08</v>
      </c>
      <c r="F70" s="70" t="s">
        <v>361</v>
      </c>
      <c r="G70" s="76">
        <v>2019.47</v>
      </c>
      <c r="H70" s="76">
        <v>963.6</v>
      </c>
      <c r="I70" s="76">
        <v>2983.08</v>
      </c>
      <c r="J70" s="98">
        <f t="shared" si="6"/>
        <v>0</v>
      </c>
      <c r="K70" s="71">
        <f t="shared" si="7"/>
        <v>0</v>
      </c>
      <c r="L70" s="71">
        <f t="shared" si="8"/>
        <v>0</v>
      </c>
      <c r="M70" s="77">
        <v>-518.21579999999949</v>
      </c>
      <c r="N70" s="89"/>
      <c r="O70" s="73">
        <f t="shared" si="2"/>
        <v>0</v>
      </c>
      <c r="P70" s="70">
        <f t="shared" si="3"/>
        <v>0</v>
      </c>
      <c r="Q70" s="70">
        <f t="shared" si="9"/>
        <v>0</v>
      </c>
      <c r="R70" s="75"/>
      <c r="S70" s="77">
        <f t="shared" si="11"/>
        <v>-518.21579999999949</v>
      </c>
      <c r="T70" s="78" t="str">
        <f t="shared" si="5"/>
        <v xml:space="preserve">№054 </v>
      </c>
    </row>
    <row r="71" spans="1:23" ht="17.100000000000001" customHeight="1" x14ac:dyDescent="0.25">
      <c r="A71" s="6" t="s">
        <v>275</v>
      </c>
      <c r="B71" s="79" t="s">
        <v>67</v>
      </c>
      <c r="C71" s="106"/>
      <c r="D71" s="106"/>
      <c r="E71" s="106"/>
      <c r="F71" s="70"/>
      <c r="G71" s="80"/>
      <c r="H71" s="80"/>
      <c r="I71" s="80"/>
      <c r="J71" s="80">
        <f t="shared" si="6"/>
        <v>0</v>
      </c>
      <c r="K71" s="80">
        <f t="shared" si="7"/>
        <v>0</v>
      </c>
      <c r="L71" s="80">
        <f t="shared" si="8"/>
        <v>0</v>
      </c>
      <c r="M71" s="82">
        <v>3.7921000000046661</v>
      </c>
      <c r="N71" s="90"/>
      <c r="O71" s="107">
        <f t="shared" si="2"/>
        <v>0</v>
      </c>
      <c r="P71" s="108">
        <f t="shared" si="3"/>
        <v>0</v>
      </c>
      <c r="Q71" s="108">
        <f t="shared" si="9"/>
        <v>0</v>
      </c>
      <c r="R71" s="79"/>
      <c r="S71" s="82">
        <f t="shared" si="11"/>
        <v>3.7921000000046661</v>
      </c>
      <c r="T71" s="83" t="str">
        <f t="shared" si="5"/>
        <v>№055 сбыт</v>
      </c>
    </row>
    <row r="72" spans="1:23" ht="17.100000000000001" customHeight="1" x14ac:dyDescent="0.25">
      <c r="A72" s="16" t="s">
        <v>448</v>
      </c>
      <c r="B72" s="79" t="s">
        <v>68</v>
      </c>
      <c r="C72" s="81">
        <v>9126.77</v>
      </c>
      <c r="D72" s="81">
        <v>4023.83</v>
      </c>
      <c r="E72" s="81">
        <v>13150.6</v>
      </c>
      <c r="F72" s="70" t="s">
        <v>362</v>
      </c>
      <c r="G72" s="80">
        <v>9126.77</v>
      </c>
      <c r="H72" s="80">
        <v>4023.83</v>
      </c>
      <c r="I72" s="80">
        <v>13150.6</v>
      </c>
      <c r="J72" s="80">
        <f t="shared" si="6"/>
        <v>0</v>
      </c>
      <c r="K72" s="80">
        <f t="shared" si="7"/>
        <v>0</v>
      </c>
      <c r="L72" s="80">
        <f t="shared" si="8"/>
        <v>0</v>
      </c>
      <c r="M72" s="82">
        <v>1761.679299999998</v>
      </c>
      <c r="N72" s="90"/>
      <c r="O72" s="107">
        <f t="shared" si="2"/>
        <v>0</v>
      </c>
      <c r="P72" s="108">
        <f t="shared" si="3"/>
        <v>0</v>
      </c>
      <c r="Q72" s="108">
        <f t="shared" si="9"/>
        <v>0</v>
      </c>
      <c r="R72" s="79"/>
      <c r="S72" s="82">
        <f t="shared" si="11"/>
        <v>1761.679299999998</v>
      </c>
      <c r="T72" s="83" t="str">
        <f t="shared" si="5"/>
        <v xml:space="preserve">№056 </v>
      </c>
    </row>
    <row r="73" spans="1:23" ht="17.100000000000001" customHeight="1" x14ac:dyDescent="0.25">
      <c r="A73" s="7" t="s">
        <v>481</v>
      </c>
      <c r="B73" s="79" t="s">
        <v>535</v>
      </c>
      <c r="C73" s="80">
        <v>4430.92</v>
      </c>
      <c r="D73" s="80">
        <v>4847.16</v>
      </c>
      <c r="E73" s="80">
        <v>9278.1</v>
      </c>
      <c r="F73" s="70"/>
      <c r="G73" s="80">
        <v>4430.92</v>
      </c>
      <c r="H73" s="80">
        <v>4847.16</v>
      </c>
      <c r="I73" s="80">
        <v>9278.1</v>
      </c>
      <c r="J73" s="80">
        <f t="shared" si="6"/>
        <v>0</v>
      </c>
      <c r="K73" s="80">
        <f t="shared" si="7"/>
        <v>0</v>
      </c>
      <c r="L73" s="80">
        <f t="shared" si="8"/>
        <v>0</v>
      </c>
      <c r="M73" s="82">
        <v>4.7500000000582077E-3</v>
      </c>
      <c r="N73" s="92"/>
      <c r="O73" s="107">
        <f t="shared" si="2"/>
        <v>0</v>
      </c>
      <c r="P73" s="108">
        <f t="shared" si="3"/>
        <v>0</v>
      </c>
      <c r="Q73" s="108">
        <f t="shared" si="9"/>
        <v>0</v>
      </c>
      <c r="R73" s="80"/>
      <c r="S73" s="82">
        <f t="shared" si="11"/>
        <v>4.7500000000582077E-3</v>
      </c>
      <c r="T73" s="83" t="str">
        <f t="shared" si="5"/>
        <v>№057 сбыт</v>
      </c>
    </row>
    <row r="74" spans="1:23" ht="17.100000000000001" customHeight="1" x14ac:dyDescent="0.25">
      <c r="A74" s="8" t="s">
        <v>280</v>
      </c>
      <c r="B74" s="79" t="s">
        <v>536</v>
      </c>
      <c r="C74" s="80">
        <v>13725.45</v>
      </c>
      <c r="D74" s="80">
        <v>4458.88</v>
      </c>
      <c r="E74" s="80">
        <v>18184.34</v>
      </c>
      <c r="F74" s="70" t="s">
        <v>363</v>
      </c>
      <c r="G74" s="80">
        <v>13725.45</v>
      </c>
      <c r="H74" s="80">
        <v>4458.88</v>
      </c>
      <c r="I74" s="80">
        <v>18184.34</v>
      </c>
      <c r="J74" s="80">
        <f t="shared" si="6"/>
        <v>0</v>
      </c>
      <c r="K74" s="80">
        <f t="shared" si="7"/>
        <v>0</v>
      </c>
      <c r="L74" s="80">
        <f t="shared" si="8"/>
        <v>0</v>
      </c>
      <c r="M74" s="82">
        <v>-5.8506999999992102</v>
      </c>
      <c r="N74" s="90"/>
      <c r="O74" s="107">
        <f t="shared" ref="O74:O137" si="12">J74*O$6</f>
        <v>0</v>
      </c>
      <c r="P74" s="108">
        <f t="shared" ref="P74:P137" si="13">K74*P$6</f>
        <v>0</v>
      </c>
      <c r="Q74" s="108">
        <f t="shared" si="9"/>
        <v>0</v>
      </c>
      <c r="R74" s="79"/>
      <c r="S74" s="82">
        <f t="shared" si="11"/>
        <v>-5.8506999999992102</v>
      </c>
      <c r="T74" s="83" t="str">
        <f t="shared" ref="T74:T137" si="14">B74</f>
        <v>№058 сбыт</v>
      </c>
    </row>
    <row r="75" spans="1:23" ht="17.100000000000001" customHeight="1" x14ac:dyDescent="0.25">
      <c r="A75" s="6" t="s">
        <v>235</v>
      </c>
      <c r="B75" s="79" t="s">
        <v>317</v>
      </c>
      <c r="C75" s="106"/>
      <c r="D75" s="106"/>
      <c r="E75" s="106"/>
      <c r="F75" s="70"/>
      <c r="G75" s="80"/>
      <c r="H75" s="80"/>
      <c r="I75" s="80"/>
      <c r="J75" s="80">
        <f t="shared" ref="J75:J138" si="15">G75-C75</f>
        <v>0</v>
      </c>
      <c r="K75" s="80">
        <f t="shared" ref="K75:K138" si="16">H75-D75</f>
        <v>0</v>
      </c>
      <c r="L75" s="80">
        <f t="shared" ref="L75:L138" si="17">I75-E75</f>
        <v>0</v>
      </c>
      <c r="M75" s="82">
        <v>2429.5206999999987</v>
      </c>
      <c r="N75" s="90"/>
      <c r="O75" s="107">
        <f t="shared" si="12"/>
        <v>0</v>
      </c>
      <c r="P75" s="108">
        <f t="shared" si="13"/>
        <v>0</v>
      </c>
      <c r="Q75" s="108">
        <f t="shared" ref="Q75:Q138" si="18">O75+P75</f>
        <v>0</v>
      </c>
      <c r="R75" s="79"/>
      <c r="S75" s="82">
        <f>M75-Q75+N75</f>
        <v>2429.5206999999987</v>
      </c>
      <c r="T75" s="83" t="str">
        <f t="shared" si="14"/>
        <v>№059 сбыт</v>
      </c>
    </row>
    <row r="76" spans="1:23" ht="17.100000000000001" customHeight="1" x14ac:dyDescent="0.25">
      <c r="A76" s="6" t="s">
        <v>293</v>
      </c>
      <c r="B76" s="79" t="s">
        <v>318</v>
      </c>
      <c r="C76" s="106"/>
      <c r="D76" s="106"/>
      <c r="E76" s="106"/>
      <c r="F76" s="70"/>
      <c r="G76" s="80"/>
      <c r="H76" s="80"/>
      <c r="I76" s="80"/>
      <c r="J76" s="80">
        <f t="shared" si="15"/>
        <v>0</v>
      </c>
      <c r="K76" s="80">
        <f t="shared" si="16"/>
        <v>0</v>
      </c>
      <c r="L76" s="80">
        <f t="shared" si="17"/>
        <v>0</v>
      </c>
      <c r="M76" s="82">
        <v>84.340199999997594</v>
      </c>
      <c r="N76" s="90"/>
      <c r="O76" s="107">
        <f t="shared" si="12"/>
        <v>0</v>
      </c>
      <c r="P76" s="108">
        <f t="shared" si="13"/>
        <v>0</v>
      </c>
      <c r="Q76" s="108">
        <f t="shared" si="18"/>
        <v>0</v>
      </c>
      <c r="R76" s="79"/>
      <c r="S76" s="82">
        <f>M76-Q76+N76</f>
        <v>84.340199999997594</v>
      </c>
      <c r="T76" s="83" t="str">
        <f t="shared" si="14"/>
        <v>№060 сбыт</v>
      </c>
    </row>
    <row r="77" spans="1:23" ht="17.100000000000001" customHeight="1" x14ac:dyDescent="0.25">
      <c r="A77" s="6"/>
      <c r="B77" s="75" t="s">
        <v>69</v>
      </c>
      <c r="C77" s="105"/>
      <c r="D77" s="105"/>
      <c r="E77" s="105"/>
      <c r="F77" s="70"/>
      <c r="G77" s="76"/>
      <c r="H77" s="76"/>
      <c r="I77" s="76"/>
      <c r="J77" s="98">
        <f t="shared" si="15"/>
        <v>0</v>
      </c>
      <c r="K77" s="71">
        <f t="shared" si="16"/>
        <v>0</v>
      </c>
      <c r="L77" s="71">
        <f t="shared" si="17"/>
        <v>0</v>
      </c>
      <c r="M77" s="77">
        <v>-9177.9300000000021</v>
      </c>
      <c r="N77" s="89"/>
      <c r="O77" s="73">
        <f t="shared" si="12"/>
        <v>0</v>
      </c>
      <c r="P77" s="70">
        <f t="shared" si="13"/>
        <v>0</v>
      </c>
      <c r="Q77" s="70">
        <f t="shared" si="18"/>
        <v>0</v>
      </c>
      <c r="R77" s="75"/>
      <c r="S77" s="77">
        <f t="shared" ref="S77:S108" si="19">M77-Q77+N77+R77</f>
        <v>-9177.9300000000021</v>
      </c>
      <c r="T77" s="78" t="str">
        <f t="shared" si="14"/>
        <v xml:space="preserve">№061 </v>
      </c>
    </row>
    <row r="78" spans="1:23" ht="17.100000000000001" customHeight="1" x14ac:dyDescent="0.25">
      <c r="A78" s="9" t="s">
        <v>237</v>
      </c>
      <c r="B78" s="79" t="s">
        <v>316</v>
      </c>
      <c r="C78" s="106"/>
      <c r="D78" s="106"/>
      <c r="E78" s="106"/>
      <c r="F78" s="70"/>
      <c r="G78" s="80"/>
      <c r="H78" s="80"/>
      <c r="I78" s="80"/>
      <c r="J78" s="80">
        <f t="shared" si="15"/>
        <v>0</v>
      </c>
      <c r="K78" s="80">
        <f t="shared" si="16"/>
        <v>0</v>
      </c>
      <c r="L78" s="80">
        <f t="shared" si="17"/>
        <v>0</v>
      </c>
      <c r="M78" s="82">
        <v>-2.2999999946478056E-3</v>
      </c>
      <c r="N78" s="90"/>
      <c r="O78" s="107">
        <f t="shared" si="12"/>
        <v>0</v>
      </c>
      <c r="P78" s="108">
        <f t="shared" si="13"/>
        <v>0</v>
      </c>
      <c r="Q78" s="108">
        <f t="shared" si="18"/>
        <v>0</v>
      </c>
      <c r="R78" s="79"/>
      <c r="S78" s="82">
        <f t="shared" si="19"/>
        <v>-2.2999999946478056E-3</v>
      </c>
      <c r="T78" s="83" t="str">
        <f t="shared" si="14"/>
        <v>№062 сбыт</v>
      </c>
    </row>
    <row r="79" spans="1:23" ht="17.100000000000001" customHeight="1" x14ac:dyDescent="0.25">
      <c r="A79" s="9" t="s">
        <v>283</v>
      </c>
      <c r="B79" s="79" t="s">
        <v>70</v>
      </c>
      <c r="C79" s="106"/>
      <c r="D79" s="106"/>
      <c r="E79" s="106"/>
      <c r="F79" s="70"/>
      <c r="G79" s="80"/>
      <c r="H79" s="80"/>
      <c r="I79" s="80"/>
      <c r="J79" s="80">
        <f t="shared" si="15"/>
        <v>0</v>
      </c>
      <c r="K79" s="80">
        <f t="shared" si="16"/>
        <v>0</v>
      </c>
      <c r="L79" s="80">
        <f t="shared" si="17"/>
        <v>0</v>
      </c>
      <c r="M79" s="82">
        <v>4.9999999964711606E-3</v>
      </c>
      <c r="N79" s="90"/>
      <c r="O79" s="107">
        <f t="shared" si="12"/>
        <v>0</v>
      </c>
      <c r="P79" s="108">
        <f t="shared" si="13"/>
        <v>0</v>
      </c>
      <c r="Q79" s="108">
        <f t="shared" si="18"/>
        <v>0</v>
      </c>
      <c r="R79" s="79"/>
      <c r="S79" s="82">
        <f t="shared" si="19"/>
        <v>4.9999999964711606E-3</v>
      </c>
      <c r="T79" s="83" t="str">
        <f t="shared" si="14"/>
        <v>№062а сбыт</v>
      </c>
    </row>
    <row r="80" spans="1:23" ht="17.100000000000001" customHeight="1" x14ac:dyDescent="0.25">
      <c r="A80" s="9" t="s">
        <v>265</v>
      </c>
      <c r="B80" s="79" t="s">
        <v>71</v>
      </c>
      <c r="C80" s="106"/>
      <c r="D80" s="106"/>
      <c r="E80" s="106"/>
      <c r="F80" s="70"/>
      <c r="G80" s="80"/>
      <c r="H80" s="80"/>
      <c r="I80" s="80"/>
      <c r="J80" s="80">
        <f t="shared" si="15"/>
        <v>0</v>
      </c>
      <c r="K80" s="80">
        <f t="shared" si="16"/>
        <v>0</v>
      </c>
      <c r="L80" s="80">
        <f t="shared" si="17"/>
        <v>0</v>
      </c>
      <c r="M80" s="82">
        <v>-40.548599999999169</v>
      </c>
      <c r="N80" s="90"/>
      <c r="O80" s="107">
        <f t="shared" si="12"/>
        <v>0</v>
      </c>
      <c r="P80" s="108">
        <f t="shared" si="13"/>
        <v>0</v>
      </c>
      <c r="Q80" s="108">
        <f t="shared" si="18"/>
        <v>0</v>
      </c>
      <c r="R80" s="79"/>
      <c r="S80" s="82">
        <f t="shared" si="19"/>
        <v>-40.548599999999169</v>
      </c>
      <c r="T80" s="83" t="str">
        <f t="shared" si="14"/>
        <v>№063 сбыт</v>
      </c>
      <c r="U80" t="s">
        <v>72</v>
      </c>
    </row>
    <row r="81" spans="1:24" ht="17.100000000000001" customHeight="1" x14ac:dyDescent="0.25">
      <c r="A81" s="6"/>
      <c r="B81" s="75" t="s">
        <v>73</v>
      </c>
      <c r="C81" s="76">
        <v>85.93</v>
      </c>
      <c r="D81" s="76">
        <v>18.54</v>
      </c>
      <c r="E81" s="76">
        <v>104.49000000000001</v>
      </c>
      <c r="F81" s="70" t="s">
        <v>364</v>
      </c>
      <c r="G81" s="76">
        <v>85.93</v>
      </c>
      <c r="H81" s="76">
        <v>18.54</v>
      </c>
      <c r="I81" s="76">
        <v>104.49000000000001</v>
      </c>
      <c r="J81" s="98">
        <f t="shared" si="15"/>
        <v>0</v>
      </c>
      <c r="K81" s="71">
        <f t="shared" si="16"/>
        <v>0</v>
      </c>
      <c r="L81" s="71">
        <f t="shared" si="17"/>
        <v>0</v>
      </c>
      <c r="M81" s="77">
        <v>11720.868099999992</v>
      </c>
      <c r="N81" s="89"/>
      <c r="O81" s="73">
        <f t="shared" si="12"/>
        <v>0</v>
      </c>
      <c r="P81" s="70">
        <f t="shared" si="13"/>
        <v>0</v>
      </c>
      <c r="Q81" s="70">
        <f t="shared" si="18"/>
        <v>0</v>
      </c>
      <c r="R81" s="75"/>
      <c r="S81" s="77">
        <f t="shared" si="19"/>
        <v>11720.868099999992</v>
      </c>
      <c r="T81" s="78" t="str">
        <f t="shared" si="14"/>
        <v xml:space="preserve">№064\1 </v>
      </c>
    </row>
    <row r="82" spans="1:24" ht="17.100000000000001" customHeight="1" x14ac:dyDescent="0.25">
      <c r="A82" s="6"/>
      <c r="B82" s="75" t="s">
        <v>74</v>
      </c>
      <c r="C82" s="76">
        <v>9048.41</v>
      </c>
      <c r="D82" s="76">
        <v>3389.89</v>
      </c>
      <c r="E82" s="76">
        <v>12438.31</v>
      </c>
      <c r="F82" s="70" t="s">
        <v>74</v>
      </c>
      <c r="G82" s="76">
        <v>9048.43</v>
      </c>
      <c r="H82" s="76">
        <v>3389.92</v>
      </c>
      <c r="I82" s="76">
        <v>12438.37</v>
      </c>
      <c r="J82" s="98">
        <f t="shared" si="15"/>
        <v>2.0000000000436557E-2</v>
      </c>
      <c r="K82" s="71">
        <f t="shared" si="16"/>
        <v>3.0000000000200089E-2</v>
      </c>
      <c r="L82" s="71">
        <f t="shared" si="17"/>
        <v>6.0000000001309672E-2</v>
      </c>
      <c r="M82" s="77">
        <v>-0.79719999999783797</v>
      </c>
      <c r="N82" s="89"/>
      <c r="O82" s="73">
        <f t="shared" si="12"/>
        <v>0.16420000000358415</v>
      </c>
      <c r="P82" s="70">
        <f t="shared" si="13"/>
        <v>9.7200000000648296E-2</v>
      </c>
      <c r="Q82" s="70">
        <f t="shared" si="18"/>
        <v>0.26140000000423247</v>
      </c>
      <c r="R82" s="75"/>
      <c r="S82" s="77">
        <f t="shared" si="19"/>
        <v>-1.0586000000020706</v>
      </c>
      <c r="T82" s="78" t="str">
        <f t="shared" si="14"/>
        <v xml:space="preserve">№064\2 </v>
      </c>
    </row>
    <row r="83" spans="1:24" ht="17.100000000000001" customHeight="1" x14ac:dyDescent="0.25">
      <c r="A83" s="7" t="s">
        <v>267</v>
      </c>
      <c r="B83" s="79" t="s">
        <v>315</v>
      </c>
      <c r="C83" s="81">
        <v>40843.24</v>
      </c>
      <c r="D83" s="81">
        <v>15242.84</v>
      </c>
      <c r="E83" s="81">
        <v>56086.080000000002</v>
      </c>
      <c r="F83" s="70" t="s">
        <v>365</v>
      </c>
      <c r="G83" s="80">
        <v>40843.24</v>
      </c>
      <c r="H83" s="80">
        <v>15242.84</v>
      </c>
      <c r="I83" s="80">
        <v>56086.080000000002</v>
      </c>
      <c r="J83" s="80">
        <f t="shared" si="15"/>
        <v>0</v>
      </c>
      <c r="K83" s="80">
        <f t="shared" si="16"/>
        <v>0</v>
      </c>
      <c r="L83" s="80">
        <f t="shared" si="17"/>
        <v>0</v>
      </c>
      <c r="M83" s="82">
        <v>44.424200000032215</v>
      </c>
      <c r="N83" s="90"/>
      <c r="O83" s="107">
        <f t="shared" si="12"/>
        <v>0</v>
      </c>
      <c r="P83" s="108">
        <f t="shared" si="13"/>
        <v>0</v>
      </c>
      <c r="Q83" s="108">
        <f t="shared" si="18"/>
        <v>0</v>
      </c>
      <c r="R83" s="79"/>
      <c r="S83" s="82">
        <f t="shared" si="19"/>
        <v>44.424200000032215</v>
      </c>
      <c r="T83" s="83" t="str">
        <f t="shared" si="14"/>
        <v>№065 сбыт</v>
      </c>
    </row>
    <row r="84" spans="1:24" ht="17.100000000000001" customHeight="1" x14ac:dyDescent="0.25">
      <c r="A84" s="6" t="s">
        <v>282</v>
      </c>
      <c r="B84" s="79" t="s">
        <v>75</v>
      </c>
      <c r="C84" s="106"/>
      <c r="D84" s="106"/>
      <c r="E84" s="106"/>
      <c r="F84" s="70"/>
      <c r="G84" s="80"/>
      <c r="H84" s="80"/>
      <c r="I84" s="80"/>
      <c r="J84" s="80">
        <f t="shared" si="15"/>
        <v>0</v>
      </c>
      <c r="K84" s="80">
        <f t="shared" si="16"/>
        <v>0</v>
      </c>
      <c r="L84" s="80">
        <f t="shared" si="17"/>
        <v>0</v>
      </c>
      <c r="M84" s="82">
        <v>-2.2000000008119969E-3</v>
      </c>
      <c r="N84" s="90"/>
      <c r="O84" s="107">
        <f t="shared" si="12"/>
        <v>0</v>
      </c>
      <c r="P84" s="108">
        <f t="shared" si="13"/>
        <v>0</v>
      </c>
      <c r="Q84" s="108">
        <f t="shared" si="18"/>
        <v>0</v>
      </c>
      <c r="R84" s="79"/>
      <c r="S84" s="82">
        <f t="shared" si="19"/>
        <v>-2.2000000008119969E-3</v>
      </c>
      <c r="T84" s="83" t="str">
        <f t="shared" si="14"/>
        <v>№066 сбыт</v>
      </c>
    </row>
    <row r="85" spans="1:24" ht="17.100000000000001" customHeight="1" x14ac:dyDescent="0.25">
      <c r="A85" s="6" t="s">
        <v>263</v>
      </c>
      <c r="B85" s="79" t="s">
        <v>76</v>
      </c>
      <c r="C85" s="106"/>
      <c r="D85" s="106"/>
      <c r="E85" s="106"/>
      <c r="F85" s="70"/>
      <c r="G85" s="80"/>
      <c r="H85" s="80"/>
      <c r="I85" s="80"/>
      <c r="J85" s="80">
        <f t="shared" si="15"/>
        <v>0</v>
      </c>
      <c r="K85" s="80">
        <f t="shared" si="16"/>
        <v>0</v>
      </c>
      <c r="L85" s="80">
        <f t="shared" si="17"/>
        <v>0</v>
      </c>
      <c r="M85" s="82">
        <v>1145.1725999999981</v>
      </c>
      <c r="N85" s="90"/>
      <c r="O85" s="107">
        <f t="shared" si="12"/>
        <v>0</v>
      </c>
      <c r="P85" s="108">
        <f t="shared" si="13"/>
        <v>0</v>
      </c>
      <c r="Q85" s="108">
        <f t="shared" si="18"/>
        <v>0</v>
      </c>
      <c r="R85" s="79"/>
      <c r="S85" s="82">
        <f t="shared" si="19"/>
        <v>1145.1725999999981</v>
      </c>
      <c r="T85" s="83" t="str">
        <f t="shared" si="14"/>
        <v>№067 сбыт</v>
      </c>
    </row>
    <row r="86" spans="1:24" ht="17.100000000000001" customHeight="1" x14ac:dyDescent="0.25">
      <c r="A86" s="6" t="s">
        <v>469</v>
      </c>
      <c r="B86" s="79" t="s">
        <v>470</v>
      </c>
      <c r="C86" s="106"/>
      <c r="D86" s="106"/>
      <c r="E86" s="106"/>
      <c r="F86" s="70"/>
      <c r="G86" s="80"/>
      <c r="H86" s="80"/>
      <c r="I86" s="80"/>
      <c r="J86" s="80">
        <f t="shared" si="15"/>
        <v>0</v>
      </c>
      <c r="K86" s="80">
        <f t="shared" si="16"/>
        <v>0</v>
      </c>
      <c r="L86" s="80">
        <f t="shared" si="17"/>
        <v>0</v>
      </c>
      <c r="M86" s="82">
        <v>9.9399999992783705E-2</v>
      </c>
      <c r="N86" s="90"/>
      <c r="O86" s="107">
        <f t="shared" si="12"/>
        <v>0</v>
      </c>
      <c r="P86" s="108">
        <f t="shared" si="13"/>
        <v>0</v>
      </c>
      <c r="Q86" s="108">
        <f t="shared" si="18"/>
        <v>0</v>
      </c>
      <c r="R86" s="79"/>
      <c r="S86" s="82">
        <f t="shared" si="19"/>
        <v>9.9399999992783705E-2</v>
      </c>
      <c r="T86" s="83" t="str">
        <f t="shared" si="14"/>
        <v>№068 сбыт</v>
      </c>
    </row>
    <row r="87" spans="1:24" ht="17.100000000000001" customHeight="1" x14ac:dyDescent="0.25">
      <c r="A87" s="7" t="s">
        <v>437</v>
      </c>
      <c r="B87" s="79" t="s">
        <v>77</v>
      </c>
      <c r="C87" s="80">
        <v>3278.82</v>
      </c>
      <c r="D87" s="80">
        <v>1632.21</v>
      </c>
      <c r="E87" s="80">
        <v>4911.04</v>
      </c>
      <c r="F87" s="70"/>
      <c r="G87" s="80">
        <v>3278.82</v>
      </c>
      <c r="H87" s="80">
        <v>1632.21</v>
      </c>
      <c r="I87" s="80">
        <v>4911.04</v>
      </c>
      <c r="J87" s="80">
        <f t="shared" si="15"/>
        <v>0</v>
      </c>
      <c r="K87" s="80">
        <f t="shared" si="16"/>
        <v>0</v>
      </c>
      <c r="L87" s="80">
        <f t="shared" si="17"/>
        <v>0</v>
      </c>
      <c r="M87" s="82">
        <v>1829.43</v>
      </c>
      <c r="N87" s="90"/>
      <c r="O87" s="107">
        <f t="shared" si="12"/>
        <v>0</v>
      </c>
      <c r="P87" s="108">
        <f t="shared" si="13"/>
        <v>0</v>
      </c>
      <c r="Q87" s="108">
        <f t="shared" si="18"/>
        <v>0</v>
      </c>
      <c r="R87" s="79"/>
      <c r="S87" s="82">
        <f t="shared" si="19"/>
        <v>1829.43</v>
      </c>
      <c r="T87" s="83" t="str">
        <f t="shared" si="14"/>
        <v>№069 сбыт</v>
      </c>
      <c r="U87" t="s">
        <v>227</v>
      </c>
    </row>
    <row r="88" spans="1:24" ht="17.100000000000001" customHeight="1" x14ac:dyDescent="0.25">
      <c r="A88" s="7" t="s">
        <v>558</v>
      </c>
      <c r="B88" s="79" t="s">
        <v>78</v>
      </c>
      <c r="C88" s="81">
        <v>7198.92</v>
      </c>
      <c r="D88" s="81">
        <v>3339.46</v>
      </c>
      <c r="E88" s="81">
        <v>10538.39</v>
      </c>
      <c r="F88" s="70" t="s">
        <v>366</v>
      </c>
      <c r="G88" s="80">
        <v>7198.96</v>
      </c>
      <c r="H88" s="80">
        <v>3339.51</v>
      </c>
      <c r="I88" s="80">
        <v>10538.48</v>
      </c>
      <c r="J88" s="80">
        <f t="shared" si="15"/>
        <v>3.999999999996362E-2</v>
      </c>
      <c r="K88" s="80">
        <f t="shared" si="16"/>
        <v>5.0000000000181899E-2</v>
      </c>
      <c r="L88" s="80">
        <f t="shared" si="17"/>
        <v>9.0000000000145519E-2</v>
      </c>
      <c r="M88" s="82">
        <v>-3141.1435999999999</v>
      </c>
      <c r="N88" s="90"/>
      <c r="O88" s="107">
        <f t="shared" si="12"/>
        <v>0.32839999999970138</v>
      </c>
      <c r="P88" s="108">
        <f t="shared" si="13"/>
        <v>0.16200000000058937</v>
      </c>
      <c r="Q88" s="108">
        <f t="shared" si="18"/>
        <v>0.49040000000029071</v>
      </c>
      <c r="R88" s="79"/>
      <c r="S88" s="82">
        <f t="shared" si="19"/>
        <v>-3141.634</v>
      </c>
      <c r="T88" s="83" t="str">
        <f t="shared" si="14"/>
        <v xml:space="preserve">№070 </v>
      </c>
    </row>
    <row r="89" spans="1:24" ht="17.100000000000001" customHeight="1" x14ac:dyDescent="0.25">
      <c r="A89" s="16" t="s">
        <v>449</v>
      </c>
      <c r="B89" s="79" t="s">
        <v>79</v>
      </c>
      <c r="C89" s="80">
        <v>1725.76</v>
      </c>
      <c r="D89" s="80">
        <v>818.17000000000007</v>
      </c>
      <c r="E89" s="80">
        <v>2543.9500000000003</v>
      </c>
      <c r="F89" s="70" t="s">
        <v>79</v>
      </c>
      <c r="G89" s="80">
        <v>1725.76</v>
      </c>
      <c r="H89" s="80">
        <v>818.17000000000007</v>
      </c>
      <c r="I89" s="80">
        <v>2543.9500000000003</v>
      </c>
      <c r="J89" s="80">
        <f t="shared" si="15"/>
        <v>0</v>
      </c>
      <c r="K89" s="80">
        <f t="shared" si="16"/>
        <v>0</v>
      </c>
      <c r="L89" s="80">
        <f t="shared" si="17"/>
        <v>0</v>
      </c>
      <c r="M89" s="82">
        <v>11558.0538</v>
      </c>
      <c r="N89" s="90"/>
      <c r="O89" s="107">
        <f t="shared" si="12"/>
        <v>0</v>
      </c>
      <c r="P89" s="108">
        <f t="shared" si="13"/>
        <v>0</v>
      </c>
      <c r="Q89" s="108">
        <f t="shared" si="18"/>
        <v>0</v>
      </c>
      <c r="R89" s="79"/>
      <c r="S89" s="82">
        <f t="shared" si="19"/>
        <v>11558.0538</v>
      </c>
      <c r="T89" s="83" t="str">
        <f t="shared" si="14"/>
        <v xml:space="preserve">№071 </v>
      </c>
    </row>
    <row r="90" spans="1:24" ht="17.100000000000001" customHeight="1" thickBot="1" x14ac:dyDescent="0.3">
      <c r="A90" s="11" t="s">
        <v>335</v>
      </c>
      <c r="B90" s="79" t="s">
        <v>314</v>
      </c>
      <c r="C90" s="106"/>
      <c r="D90" s="106"/>
      <c r="E90" s="106"/>
      <c r="F90" s="70"/>
      <c r="G90" s="80"/>
      <c r="H90" s="80"/>
      <c r="I90" s="80"/>
      <c r="J90" s="80">
        <f t="shared" si="15"/>
        <v>0</v>
      </c>
      <c r="K90" s="80">
        <f t="shared" si="16"/>
        <v>0</v>
      </c>
      <c r="L90" s="80">
        <f t="shared" si="17"/>
        <v>0</v>
      </c>
      <c r="M90" s="82">
        <v>290.71599999999887</v>
      </c>
      <c r="N90" s="90"/>
      <c r="O90" s="107">
        <f t="shared" si="12"/>
        <v>0</v>
      </c>
      <c r="P90" s="108">
        <f t="shared" si="13"/>
        <v>0</v>
      </c>
      <c r="Q90" s="108">
        <f t="shared" si="18"/>
        <v>0</v>
      </c>
      <c r="R90" s="79"/>
      <c r="S90" s="82">
        <f t="shared" si="19"/>
        <v>290.71599999999887</v>
      </c>
      <c r="T90" s="83" t="str">
        <f t="shared" si="14"/>
        <v>№072 сбыт</v>
      </c>
    </row>
    <row r="91" spans="1:24" ht="17.100000000000001" customHeight="1" thickBot="1" x14ac:dyDescent="0.3">
      <c r="A91" s="14" t="s">
        <v>442</v>
      </c>
      <c r="B91" s="79" t="s">
        <v>443</v>
      </c>
      <c r="C91" s="81">
        <v>6746.29</v>
      </c>
      <c r="D91" s="81">
        <v>2341.6</v>
      </c>
      <c r="E91" s="81">
        <v>9087.89</v>
      </c>
      <c r="F91" s="70" t="s">
        <v>367</v>
      </c>
      <c r="G91" s="80">
        <v>6746.29</v>
      </c>
      <c r="H91" s="80">
        <v>2341.6</v>
      </c>
      <c r="I91" s="80">
        <v>9087.89</v>
      </c>
      <c r="J91" s="80">
        <f t="shared" si="15"/>
        <v>0</v>
      </c>
      <c r="K91" s="80">
        <f t="shared" si="16"/>
        <v>0</v>
      </c>
      <c r="L91" s="80">
        <f t="shared" si="17"/>
        <v>0</v>
      </c>
      <c r="M91" s="82">
        <v>-1167.9574999999991</v>
      </c>
      <c r="N91" s="90"/>
      <c r="O91" s="107">
        <f t="shared" si="12"/>
        <v>0</v>
      </c>
      <c r="P91" s="108">
        <f t="shared" si="13"/>
        <v>0</v>
      </c>
      <c r="Q91" s="108">
        <f t="shared" si="18"/>
        <v>0</v>
      </c>
      <c r="R91" s="79"/>
      <c r="S91" s="82">
        <f t="shared" si="19"/>
        <v>-1167.9574999999991</v>
      </c>
      <c r="T91" s="83" t="str">
        <f t="shared" si="14"/>
        <v>№073 сбыт</v>
      </c>
      <c r="U91" s="25">
        <v>44743</v>
      </c>
      <c r="V91" s="15">
        <v>6220.13</v>
      </c>
      <c r="W91" s="15">
        <v>2143.89</v>
      </c>
    </row>
    <row r="92" spans="1:24" ht="17.100000000000001" customHeight="1" x14ac:dyDescent="0.25">
      <c r="A92" s="6" t="s">
        <v>266</v>
      </c>
      <c r="B92" s="79" t="s">
        <v>80</v>
      </c>
      <c r="C92" s="106"/>
      <c r="D92" s="106"/>
      <c r="E92" s="106"/>
      <c r="F92" s="70"/>
      <c r="G92" s="80"/>
      <c r="H92" s="80"/>
      <c r="I92" s="80"/>
      <c r="J92" s="80">
        <f t="shared" si="15"/>
        <v>0</v>
      </c>
      <c r="K92" s="80">
        <f t="shared" si="16"/>
        <v>0</v>
      </c>
      <c r="L92" s="80">
        <f t="shared" si="17"/>
        <v>0</v>
      </c>
      <c r="M92" s="82">
        <v>0.15409999998792046</v>
      </c>
      <c r="N92" s="90"/>
      <c r="O92" s="107">
        <f t="shared" si="12"/>
        <v>0</v>
      </c>
      <c r="P92" s="108">
        <f t="shared" si="13"/>
        <v>0</v>
      </c>
      <c r="Q92" s="108">
        <f t="shared" si="18"/>
        <v>0</v>
      </c>
      <c r="R92" s="79"/>
      <c r="S92" s="82">
        <f t="shared" si="19"/>
        <v>0.15409999998792046</v>
      </c>
      <c r="T92" s="83" t="str">
        <f t="shared" si="14"/>
        <v>№074 сбыт</v>
      </c>
      <c r="V92">
        <v>6746.29</v>
      </c>
      <c r="W92">
        <v>2341.6</v>
      </c>
      <c r="X92">
        <v>9087.89</v>
      </c>
    </row>
    <row r="93" spans="1:24" ht="17.100000000000001" customHeight="1" x14ac:dyDescent="0.25">
      <c r="A93" s="6"/>
      <c r="B93" s="75" t="s">
        <v>81</v>
      </c>
      <c r="C93" s="76">
        <v>2074.6999999999998</v>
      </c>
      <c r="D93" s="76">
        <v>800.79</v>
      </c>
      <c r="E93" s="76">
        <v>2875.5</v>
      </c>
      <c r="F93" s="70" t="s">
        <v>368</v>
      </c>
      <c r="G93" s="76">
        <v>2074.6999999999998</v>
      </c>
      <c r="H93" s="76">
        <v>800.79</v>
      </c>
      <c r="I93" s="76">
        <v>2875.5</v>
      </c>
      <c r="J93" s="98">
        <f t="shared" si="15"/>
        <v>0</v>
      </c>
      <c r="K93" s="71">
        <f t="shared" si="16"/>
        <v>0</v>
      </c>
      <c r="L93" s="71">
        <f t="shared" si="17"/>
        <v>0</v>
      </c>
      <c r="M93" s="77">
        <v>-5008.6378999999988</v>
      </c>
      <c r="N93" s="89"/>
      <c r="O93" s="73">
        <f t="shared" si="12"/>
        <v>0</v>
      </c>
      <c r="P93" s="70">
        <f t="shared" si="13"/>
        <v>0</v>
      </c>
      <c r="Q93" s="70">
        <f t="shared" si="18"/>
        <v>0</v>
      </c>
      <c r="R93" s="75"/>
      <c r="S93" s="77">
        <f t="shared" si="19"/>
        <v>-5008.6378999999988</v>
      </c>
      <c r="T93" s="78" t="str">
        <f t="shared" si="14"/>
        <v xml:space="preserve">№075 </v>
      </c>
    </row>
    <row r="94" spans="1:24" ht="17.100000000000001" customHeight="1" x14ac:dyDescent="0.25">
      <c r="A94" s="6" t="s">
        <v>488</v>
      </c>
      <c r="B94" s="79" t="s">
        <v>465</v>
      </c>
      <c r="C94" s="112">
        <v>50022.605000000003</v>
      </c>
      <c r="D94" s="112">
        <v>42436.938999999998</v>
      </c>
      <c r="E94" s="112">
        <v>92459.544000000009</v>
      </c>
      <c r="F94" s="70" t="s">
        <v>82</v>
      </c>
      <c r="G94" s="112">
        <v>50413.565999999999</v>
      </c>
      <c r="H94" s="112">
        <v>42829.563999999998</v>
      </c>
      <c r="I94" s="112">
        <v>93243.13</v>
      </c>
      <c r="J94" s="81">
        <f t="shared" si="15"/>
        <v>390.96099999999569</v>
      </c>
      <c r="K94" s="81">
        <f t="shared" si="16"/>
        <v>392.625</v>
      </c>
      <c r="L94" s="81">
        <f t="shared" si="17"/>
        <v>783.58599999999569</v>
      </c>
      <c r="M94" s="81">
        <v>-6519.8333999999923</v>
      </c>
      <c r="N94" s="90"/>
      <c r="O94" s="107">
        <f t="shared" si="12"/>
        <v>3209.7898099999647</v>
      </c>
      <c r="P94" s="108">
        <f t="shared" si="13"/>
        <v>1272.105</v>
      </c>
      <c r="Q94" s="108">
        <f t="shared" si="18"/>
        <v>4481.8948099999652</v>
      </c>
      <c r="R94" s="79"/>
      <c r="S94" s="82">
        <f t="shared" si="19"/>
        <v>-11001.728209999957</v>
      </c>
      <c r="T94" s="83" t="str">
        <f t="shared" si="14"/>
        <v>№076 3ф</v>
      </c>
    </row>
    <row r="95" spans="1:24" ht="17.100000000000001" customHeight="1" x14ac:dyDescent="0.25">
      <c r="A95" s="6"/>
      <c r="B95" s="75" t="s">
        <v>83</v>
      </c>
      <c r="C95" s="85">
        <v>3850.01</v>
      </c>
      <c r="D95" s="85">
        <v>790.6</v>
      </c>
      <c r="E95" s="85">
        <v>4640.62</v>
      </c>
      <c r="F95" s="70" t="s">
        <v>369</v>
      </c>
      <c r="G95" s="76">
        <v>3850.01</v>
      </c>
      <c r="H95" s="76">
        <v>790.6</v>
      </c>
      <c r="I95" s="76">
        <v>4640.62</v>
      </c>
      <c r="J95" s="98">
        <f t="shared" si="15"/>
        <v>0</v>
      </c>
      <c r="K95" s="71">
        <f t="shared" si="16"/>
        <v>0</v>
      </c>
      <c r="L95" s="71">
        <f t="shared" si="17"/>
        <v>0</v>
      </c>
      <c r="M95" s="77">
        <v>-9.520000000320579E-2</v>
      </c>
      <c r="N95" s="89"/>
      <c r="O95" s="73">
        <f t="shared" si="12"/>
        <v>0</v>
      </c>
      <c r="P95" s="70">
        <f t="shared" si="13"/>
        <v>0</v>
      </c>
      <c r="Q95" s="70">
        <f t="shared" si="18"/>
        <v>0</v>
      </c>
      <c r="R95" s="75"/>
      <c r="S95" s="77">
        <f t="shared" si="19"/>
        <v>-9.520000000320579E-2</v>
      </c>
      <c r="T95" s="78" t="str">
        <f t="shared" si="14"/>
        <v xml:space="preserve">№077 </v>
      </c>
    </row>
    <row r="96" spans="1:24" ht="17.100000000000001" customHeight="1" x14ac:dyDescent="0.25">
      <c r="A96" s="6"/>
      <c r="B96" s="75" t="s">
        <v>84</v>
      </c>
      <c r="C96" s="85">
        <v>8005.1100000000006</v>
      </c>
      <c r="D96" s="85">
        <v>17230.73</v>
      </c>
      <c r="E96" s="85">
        <v>25235.93</v>
      </c>
      <c r="F96" s="70" t="s">
        <v>370</v>
      </c>
      <c r="G96" s="76">
        <v>8177.45</v>
      </c>
      <c r="H96" s="76">
        <v>17339.3</v>
      </c>
      <c r="I96" s="76">
        <v>25516.84</v>
      </c>
      <c r="J96" s="98">
        <f t="shared" si="15"/>
        <v>172.33999999999924</v>
      </c>
      <c r="K96" s="71">
        <f t="shared" si="16"/>
        <v>108.56999999999971</v>
      </c>
      <c r="L96" s="71">
        <f t="shared" si="17"/>
        <v>280.90999999999985</v>
      </c>
      <c r="M96" s="77">
        <v>-1794.749300000004</v>
      </c>
      <c r="N96" s="89">
        <v>500</v>
      </c>
      <c r="O96" s="73">
        <f t="shared" si="12"/>
        <v>1414.9113999999938</v>
      </c>
      <c r="P96" s="70">
        <f t="shared" si="13"/>
        <v>351.76679999999908</v>
      </c>
      <c r="Q96" s="70">
        <f t="shared" si="18"/>
        <v>1766.678199999993</v>
      </c>
      <c r="R96" s="75"/>
      <c r="S96" s="77">
        <f t="shared" si="19"/>
        <v>-3061.4274999999971</v>
      </c>
      <c r="T96" s="78" t="str">
        <f t="shared" si="14"/>
        <v xml:space="preserve">№078 </v>
      </c>
    </row>
    <row r="97" spans="1:21" ht="17.100000000000001" customHeight="1" x14ac:dyDescent="0.25">
      <c r="A97" s="6"/>
      <c r="B97" s="75" t="s">
        <v>85</v>
      </c>
      <c r="C97" s="76">
        <v>4012.1</v>
      </c>
      <c r="D97" s="76">
        <v>750.02</v>
      </c>
      <c r="E97" s="76">
        <v>4762.16</v>
      </c>
      <c r="F97" s="70"/>
      <c r="G97" s="76">
        <v>4012.1</v>
      </c>
      <c r="H97" s="76">
        <v>750.02</v>
      </c>
      <c r="I97" s="76">
        <v>4762.16</v>
      </c>
      <c r="J97" s="98">
        <f t="shared" si="15"/>
        <v>0</v>
      </c>
      <c r="K97" s="71">
        <f t="shared" si="16"/>
        <v>0</v>
      </c>
      <c r="L97" s="71">
        <f t="shared" si="17"/>
        <v>0</v>
      </c>
      <c r="M97" s="77">
        <v>-1.1999999969702912E-3</v>
      </c>
      <c r="N97" s="89"/>
      <c r="O97" s="73">
        <f t="shared" si="12"/>
        <v>0</v>
      </c>
      <c r="P97" s="70">
        <f t="shared" si="13"/>
        <v>0</v>
      </c>
      <c r="Q97" s="70">
        <f t="shared" si="18"/>
        <v>0</v>
      </c>
      <c r="R97" s="75"/>
      <c r="S97" s="77">
        <f t="shared" si="19"/>
        <v>-1.1999999969702912E-3</v>
      </c>
      <c r="T97" s="78" t="str">
        <f t="shared" si="14"/>
        <v xml:space="preserve">№079 </v>
      </c>
    </row>
    <row r="98" spans="1:21" ht="17.100000000000001" customHeight="1" x14ac:dyDescent="0.25">
      <c r="A98" s="7" t="s">
        <v>326</v>
      </c>
      <c r="B98" s="79" t="s">
        <v>534</v>
      </c>
      <c r="C98" s="80">
        <v>6846.09</v>
      </c>
      <c r="D98" s="80">
        <v>3491.6800000000003</v>
      </c>
      <c r="E98" s="80">
        <v>10337.83</v>
      </c>
      <c r="F98" s="70" t="s">
        <v>86</v>
      </c>
      <c r="G98" s="80">
        <v>6846.1</v>
      </c>
      <c r="H98" s="80">
        <v>3491.6800000000003</v>
      </c>
      <c r="I98" s="80">
        <v>10337.83</v>
      </c>
      <c r="J98" s="80">
        <f t="shared" si="15"/>
        <v>1.0000000000218279E-2</v>
      </c>
      <c r="K98" s="80">
        <f t="shared" si="16"/>
        <v>0</v>
      </c>
      <c r="L98" s="80">
        <f t="shared" si="17"/>
        <v>0</v>
      </c>
      <c r="M98" s="82">
        <v>-2060.5121999999956</v>
      </c>
      <c r="N98" s="90"/>
      <c r="O98" s="107">
        <f t="shared" si="12"/>
        <v>8.2100000001792073E-2</v>
      </c>
      <c r="P98" s="108">
        <f t="shared" si="13"/>
        <v>0</v>
      </c>
      <c r="Q98" s="108">
        <f t="shared" si="18"/>
        <v>8.2100000001792073E-2</v>
      </c>
      <c r="R98" s="79"/>
      <c r="S98" s="82">
        <f t="shared" si="19"/>
        <v>-2060.5942999999975</v>
      </c>
      <c r="T98" s="83" t="str">
        <f t="shared" si="14"/>
        <v>№080 сбыт</v>
      </c>
    </row>
    <row r="99" spans="1:21" ht="17.100000000000001" customHeight="1" x14ac:dyDescent="0.25">
      <c r="A99" s="16" t="s">
        <v>448</v>
      </c>
      <c r="B99" s="79" t="s">
        <v>87</v>
      </c>
      <c r="C99" s="81">
        <v>2694.44</v>
      </c>
      <c r="D99" s="81">
        <v>1584.32</v>
      </c>
      <c r="E99" s="81">
        <v>4278.76</v>
      </c>
      <c r="F99" s="70" t="s">
        <v>371</v>
      </c>
      <c r="G99" s="81">
        <v>2700.4700000000003</v>
      </c>
      <c r="H99" s="81">
        <v>1587.42</v>
      </c>
      <c r="I99" s="81">
        <v>4287.8999999999996</v>
      </c>
      <c r="J99" s="81">
        <f t="shared" si="15"/>
        <v>6.0300000000002001</v>
      </c>
      <c r="K99" s="81">
        <f t="shared" si="16"/>
        <v>3.1000000000001364</v>
      </c>
      <c r="L99" s="81">
        <f t="shared" si="17"/>
        <v>9.1399999999994179</v>
      </c>
      <c r="M99" s="82">
        <v>-6029.0302000000011</v>
      </c>
      <c r="N99" s="90"/>
      <c r="O99" s="107">
        <f t="shared" si="12"/>
        <v>49.506300000001644</v>
      </c>
      <c r="P99" s="108">
        <f t="shared" si="13"/>
        <v>10.044000000000443</v>
      </c>
      <c r="Q99" s="108">
        <f t="shared" si="18"/>
        <v>59.550300000002089</v>
      </c>
      <c r="R99" s="79"/>
      <c r="S99" s="82">
        <f t="shared" si="19"/>
        <v>-6088.5805000000028</v>
      </c>
      <c r="T99" s="83" t="str">
        <f t="shared" si="14"/>
        <v xml:space="preserve">№081 </v>
      </c>
    </row>
    <row r="100" spans="1:21" ht="17.100000000000001" customHeight="1" x14ac:dyDescent="0.25">
      <c r="A100" s="7" t="s">
        <v>495</v>
      </c>
      <c r="B100" s="75" t="s">
        <v>533</v>
      </c>
      <c r="C100" s="76">
        <v>385.49</v>
      </c>
      <c r="D100" s="76">
        <v>181.57</v>
      </c>
      <c r="E100" s="76">
        <v>567.07000000000005</v>
      </c>
      <c r="F100" s="70"/>
      <c r="G100" s="76">
        <v>385.49</v>
      </c>
      <c r="H100" s="76">
        <v>181.57</v>
      </c>
      <c r="I100" s="76">
        <v>567.07000000000005</v>
      </c>
      <c r="J100" s="98">
        <f t="shared" si="15"/>
        <v>0</v>
      </c>
      <c r="K100" s="71">
        <f t="shared" si="16"/>
        <v>0</v>
      </c>
      <c r="L100" s="71">
        <f t="shared" si="17"/>
        <v>0</v>
      </c>
      <c r="M100" s="77">
        <v>-2.7999999974375189E-3</v>
      </c>
      <c r="N100" s="89"/>
      <c r="O100" s="73">
        <f t="shared" si="12"/>
        <v>0</v>
      </c>
      <c r="P100" s="70">
        <f t="shared" si="13"/>
        <v>0</v>
      </c>
      <c r="Q100" s="70">
        <f t="shared" si="18"/>
        <v>0</v>
      </c>
      <c r="R100" s="75"/>
      <c r="S100" s="77">
        <f t="shared" si="19"/>
        <v>-2.7999999974375189E-3</v>
      </c>
      <c r="T100" s="78" t="str">
        <f t="shared" si="14"/>
        <v>№082/1 сбыт</v>
      </c>
    </row>
    <row r="101" spans="1:21" ht="17.100000000000001" customHeight="1" x14ac:dyDescent="0.25">
      <c r="A101" s="7"/>
      <c r="B101" s="75" t="s">
        <v>88</v>
      </c>
      <c r="C101" s="76">
        <v>21263.82</v>
      </c>
      <c r="D101" s="76">
        <v>7772.34</v>
      </c>
      <c r="E101" s="76">
        <v>29036.170000000002</v>
      </c>
      <c r="F101" s="70"/>
      <c r="G101" s="76">
        <v>21263.82</v>
      </c>
      <c r="H101" s="76">
        <v>7772.34</v>
      </c>
      <c r="I101" s="76">
        <v>29036.170000000002</v>
      </c>
      <c r="J101" s="98">
        <f t="shared" si="15"/>
        <v>0</v>
      </c>
      <c r="K101" s="71">
        <f t="shared" si="16"/>
        <v>0</v>
      </c>
      <c r="L101" s="71">
        <f t="shared" si="17"/>
        <v>0</v>
      </c>
      <c r="M101" s="77">
        <v>-23730.122599999988</v>
      </c>
      <c r="N101" s="89"/>
      <c r="O101" s="73">
        <f t="shared" si="12"/>
        <v>0</v>
      </c>
      <c r="P101" s="70">
        <f t="shared" si="13"/>
        <v>0</v>
      </c>
      <c r="Q101" s="70">
        <f t="shared" si="18"/>
        <v>0</v>
      </c>
      <c r="R101" s="75"/>
      <c r="S101" s="77">
        <f t="shared" si="19"/>
        <v>-23730.122599999988</v>
      </c>
      <c r="T101" s="78" t="str">
        <f t="shared" si="14"/>
        <v>№082/2</v>
      </c>
    </row>
    <row r="102" spans="1:21" ht="17.100000000000001" customHeight="1" x14ac:dyDescent="0.25">
      <c r="A102" s="6"/>
      <c r="B102" s="75" t="s">
        <v>89</v>
      </c>
      <c r="C102" s="76">
        <v>1424.92</v>
      </c>
      <c r="D102" s="76">
        <v>734.98</v>
      </c>
      <c r="E102" s="76">
        <v>2159.91</v>
      </c>
      <c r="F102" s="70" t="s">
        <v>372</v>
      </c>
      <c r="G102" s="76">
        <v>1424.99</v>
      </c>
      <c r="H102" s="76">
        <v>735</v>
      </c>
      <c r="I102" s="76">
        <v>2160.0100000000002</v>
      </c>
      <c r="J102" s="98">
        <f t="shared" si="15"/>
        <v>6.9999999999936335E-2</v>
      </c>
      <c r="K102" s="71">
        <f t="shared" si="16"/>
        <v>1.999999999998181E-2</v>
      </c>
      <c r="L102" s="71">
        <f t="shared" si="17"/>
        <v>0.1000000000003638</v>
      </c>
      <c r="M102" s="77">
        <v>-1683.8093000000013</v>
      </c>
      <c r="N102" s="89"/>
      <c r="O102" s="73">
        <f t="shared" si="12"/>
        <v>0.57469999999947741</v>
      </c>
      <c r="P102" s="70">
        <f t="shared" si="13"/>
        <v>6.4799999999941071E-2</v>
      </c>
      <c r="Q102" s="70">
        <f t="shared" si="18"/>
        <v>0.63949999999941842</v>
      </c>
      <c r="R102" s="75"/>
      <c r="S102" s="77">
        <f t="shared" si="19"/>
        <v>-1684.4488000000006</v>
      </c>
      <c r="T102" s="78" t="str">
        <f t="shared" si="14"/>
        <v xml:space="preserve">№083 </v>
      </c>
    </row>
    <row r="103" spans="1:21" ht="17.100000000000001" customHeight="1" x14ac:dyDescent="0.25">
      <c r="A103" s="6"/>
      <c r="B103" s="75" t="s">
        <v>90</v>
      </c>
      <c r="C103" s="85">
        <v>2018.02</v>
      </c>
      <c r="D103" s="85">
        <v>1312.84</v>
      </c>
      <c r="E103" s="85">
        <v>3330.89</v>
      </c>
      <c r="F103" s="70" t="s">
        <v>373</v>
      </c>
      <c r="G103" s="76">
        <v>2018.03</v>
      </c>
      <c r="H103" s="76">
        <v>1312.84</v>
      </c>
      <c r="I103" s="76">
        <v>3330.9</v>
      </c>
      <c r="J103" s="98">
        <f t="shared" si="15"/>
        <v>9.9999999999909051E-3</v>
      </c>
      <c r="K103" s="71">
        <f t="shared" si="16"/>
        <v>0</v>
      </c>
      <c r="L103" s="71">
        <f t="shared" si="17"/>
        <v>1.0000000000218279E-2</v>
      </c>
      <c r="M103" s="77">
        <v>58.140900000000372</v>
      </c>
      <c r="N103" s="89"/>
      <c r="O103" s="73">
        <f t="shared" si="12"/>
        <v>8.2099999999925344E-2</v>
      </c>
      <c r="P103" s="70">
        <f t="shared" si="13"/>
        <v>0</v>
      </c>
      <c r="Q103" s="70">
        <f t="shared" si="18"/>
        <v>8.2099999999925344E-2</v>
      </c>
      <c r="R103" s="75"/>
      <c r="S103" s="77">
        <f t="shared" si="19"/>
        <v>58.058800000000446</v>
      </c>
      <c r="T103" s="78" t="str">
        <f t="shared" si="14"/>
        <v>№084</v>
      </c>
    </row>
    <row r="104" spans="1:21" ht="17.100000000000001" customHeight="1" x14ac:dyDescent="0.25">
      <c r="A104" s="6"/>
      <c r="B104" s="75" t="s">
        <v>91</v>
      </c>
      <c r="C104" s="76">
        <v>5331.85</v>
      </c>
      <c r="D104" s="76">
        <v>1962.08</v>
      </c>
      <c r="E104" s="76">
        <v>7293.95</v>
      </c>
      <c r="F104" s="70"/>
      <c r="G104" s="76">
        <v>5331.85</v>
      </c>
      <c r="H104" s="76">
        <v>1962.08</v>
      </c>
      <c r="I104" s="76">
        <v>7293.95</v>
      </c>
      <c r="J104" s="98">
        <f t="shared" si="15"/>
        <v>0</v>
      </c>
      <c r="K104" s="71">
        <f t="shared" si="16"/>
        <v>0</v>
      </c>
      <c r="L104" s="71">
        <f t="shared" si="17"/>
        <v>0</v>
      </c>
      <c r="M104" s="77">
        <v>967.66449999999713</v>
      </c>
      <c r="N104" s="89"/>
      <c r="O104" s="73">
        <f t="shared" si="12"/>
        <v>0</v>
      </c>
      <c r="P104" s="70">
        <f t="shared" si="13"/>
        <v>0</v>
      </c>
      <c r="Q104" s="70">
        <f t="shared" si="18"/>
        <v>0</v>
      </c>
      <c r="R104" s="75"/>
      <c r="S104" s="77">
        <f t="shared" si="19"/>
        <v>967.66449999999713</v>
      </c>
      <c r="T104" s="78" t="str">
        <f t="shared" si="14"/>
        <v xml:space="preserve">№085 </v>
      </c>
    </row>
    <row r="105" spans="1:21" ht="17.100000000000001" customHeight="1" x14ac:dyDescent="0.25">
      <c r="A105" s="6" t="s">
        <v>281</v>
      </c>
      <c r="B105" s="79" t="s">
        <v>313</v>
      </c>
      <c r="C105" s="106"/>
      <c r="D105" s="106"/>
      <c r="E105" s="106"/>
      <c r="F105" s="70"/>
      <c r="G105" s="80"/>
      <c r="H105" s="80"/>
      <c r="I105" s="80"/>
      <c r="J105" s="80">
        <f t="shared" si="15"/>
        <v>0</v>
      </c>
      <c r="K105" s="80">
        <f t="shared" si="16"/>
        <v>0</v>
      </c>
      <c r="L105" s="80">
        <f t="shared" si="17"/>
        <v>0</v>
      </c>
      <c r="M105" s="82">
        <v>0.45679999999993015</v>
      </c>
      <c r="N105" s="90"/>
      <c r="O105" s="107">
        <f t="shared" si="12"/>
        <v>0</v>
      </c>
      <c r="P105" s="108">
        <f t="shared" si="13"/>
        <v>0</v>
      </c>
      <c r="Q105" s="108">
        <f t="shared" si="18"/>
        <v>0</v>
      </c>
      <c r="R105" s="79"/>
      <c r="S105" s="82">
        <f t="shared" si="19"/>
        <v>0.45679999999993015</v>
      </c>
      <c r="T105" s="83" t="str">
        <f t="shared" si="14"/>
        <v>№086 сбыт</v>
      </c>
    </row>
    <row r="106" spans="1:21" ht="17.100000000000001" customHeight="1" x14ac:dyDescent="0.25">
      <c r="A106" s="6" t="s">
        <v>285</v>
      </c>
      <c r="B106" s="79" t="s">
        <v>92</v>
      </c>
      <c r="C106" s="106"/>
      <c r="D106" s="106"/>
      <c r="E106" s="106"/>
      <c r="F106" s="70"/>
      <c r="G106" s="81"/>
      <c r="H106" s="81"/>
      <c r="I106" s="81"/>
      <c r="J106" s="81">
        <f t="shared" si="15"/>
        <v>0</v>
      </c>
      <c r="K106" s="81">
        <f t="shared" si="16"/>
        <v>0</v>
      </c>
      <c r="L106" s="81">
        <f t="shared" si="17"/>
        <v>0</v>
      </c>
      <c r="M106" s="82">
        <v>0</v>
      </c>
      <c r="N106" s="90"/>
      <c r="O106" s="107">
        <f t="shared" si="12"/>
        <v>0</v>
      </c>
      <c r="P106" s="108">
        <f t="shared" si="13"/>
        <v>0</v>
      </c>
      <c r="Q106" s="108">
        <f t="shared" si="18"/>
        <v>0</v>
      </c>
      <c r="R106" s="79"/>
      <c r="S106" s="82">
        <f t="shared" si="19"/>
        <v>0</v>
      </c>
      <c r="T106" s="83" t="str">
        <f t="shared" si="14"/>
        <v>№087 сбыт</v>
      </c>
    </row>
    <row r="107" spans="1:21" ht="17.100000000000001" customHeight="1" x14ac:dyDescent="0.25">
      <c r="A107" s="16" t="s">
        <v>449</v>
      </c>
      <c r="B107" s="79" t="s">
        <v>93</v>
      </c>
      <c r="C107" s="81">
        <v>641.78</v>
      </c>
      <c r="D107" s="81">
        <v>3109.1800000000003</v>
      </c>
      <c r="E107" s="81">
        <v>3751.04</v>
      </c>
      <c r="F107" s="70" t="s">
        <v>374</v>
      </c>
      <c r="G107" s="80">
        <v>641.78</v>
      </c>
      <c r="H107" s="80">
        <v>3109.19</v>
      </c>
      <c r="I107" s="80">
        <v>3751.05</v>
      </c>
      <c r="J107" s="80">
        <f t="shared" si="15"/>
        <v>0</v>
      </c>
      <c r="K107" s="80">
        <f t="shared" si="16"/>
        <v>9.9999999997635314E-3</v>
      </c>
      <c r="L107" s="80">
        <f t="shared" si="17"/>
        <v>1.0000000000218279E-2</v>
      </c>
      <c r="M107" s="82">
        <v>-2876.8330000000005</v>
      </c>
      <c r="N107" s="90"/>
      <c r="O107" s="107">
        <f t="shared" si="12"/>
        <v>0</v>
      </c>
      <c r="P107" s="108">
        <f t="shared" si="13"/>
        <v>3.2399999999233847E-2</v>
      </c>
      <c r="Q107" s="108">
        <f t="shared" si="18"/>
        <v>3.2399999999233847E-2</v>
      </c>
      <c r="R107" s="79"/>
      <c r="S107" s="82">
        <f t="shared" si="19"/>
        <v>-2876.8653999999997</v>
      </c>
      <c r="T107" s="83" t="str">
        <f t="shared" si="14"/>
        <v xml:space="preserve">№088 </v>
      </c>
    </row>
    <row r="108" spans="1:21" ht="17.100000000000001" customHeight="1" x14ac:dyDescent="0.25">
      <c r="A108" s="7" t="s">
        <v>498</v>
      </c>
      <c r="B108" s="75" t="s">
        <v>532</v>
      </c>
      <c r="C108" s="105"/>
      <c r="D108" s="105"/>
      <c r="E108" s="105"/>
      <c r="F108" s="70"/>
      <c r="G108" s="76"/>
      <c r="H108" s="76"/>
      <c r="I108" s="76"/>
      <c r="J108" s="98">
        <f t="shared" si="15"/>
        <v>0</v>
      </c>
      <c r="K108" s="71">
        <f t="shared" si="16"/>
        <v>0</v>
      </c>
      <c r="L108" s="71">
        <f t="shared" si="17"/>
        <v>0</v>
      </c>
      <c r="M108" s="77">
        <v>73.749299999999494</v>
      </c>
      <c r="N108" s="89"/>
      <c r="O108" s="73">
        <f t="shared" si="12"/>
        <v>0</v>
      </c>
      <c r="P108" s="70">
        <f t="shared" si="13"/>
        <v>0</v>
      </c>
      <c r="Q108" s="70">
        <f t="shared" si="18"/>
        <v>0</v>
      </c>
      <c r="R108" s="75"/>
      <c r="S108" s="77">
        <f t="shared" si="19"/>
        <v>73.749299999999494</v>
      </c>
      <c r="T108" s="78" t="str">
        <f t="shared" si="14"/>
        <v>№089 сбыт</v>
      </c>
    </row>
    <row r="109" spans="1:21" ht="17.100000000000001" customHeight="1" x14ac:dyDescent="0.25">
      <c r="A109" s="6"/>
      <c r="B109" s="75" t="s">
        <v>94</v>
      </c>
      <c r="C109" s="76">
        <v>5548.85</v>
      </c>
      <c r="D109" s="76">
        <v>2659.15</v>
      </c>
      <c r="E109" s="76">
        <v>8208.1</v>
      </c>
      <c r="F109" s="70" t="s">
        <v>375</v>
      </c>
      <c r="G109" s="76">
        <v>5549.11</v>
      </c>
      <c r="H109" s="76">
        <v>2659.25</v>
      </c>
      <c r="I109" s="76">
        <v>8208.4699999999993</v>
      </c>
      <c r="J109" s="98">
        <f t="shared" si="15"/>
        <v>0.25999999999930878</v>
      </c>
      <c r="K109" s="71">
        <f t="shared" si="16"/>
        <v>9.9999999999909051E-2</v>
      </c>
      <c r="L109" s="71">
        <f t="shared" si="17"/>
        <v>0.36999999999898137</v>
      </c>
      <c r="M109" s="77">
        <v>-2557.452600000001</v>
      </c>
      <c r="N109" s="89"/>
      <c r="O109" s="73">
        <f t="shared" si="12"/>
        <v>2.1345999999943253</v>
      </c>
      <c r="P109" s="70">
        <f t="shared" si="13"/>
        <v>0.32399999999970536</v>
      </c>
      <c r="Q109" s="70">
        <f t="shared" si="18"/>
        <v>2.4585999999940307</v>
      </c>
      <c r="R109" s="75"/>
      <c r="S109" s="77">
        <f t="shared" ref="S109:S140" si="20">M109-Q109+N109+R109</f>
        <v>-2559.911199999995</v>
      </c>
      <c r="T109" s="78" t="str">
        <f t="shared" si="14"/>
        <v xml:space="preserve">№090 </v>
      </c>
    </row>
    <row r="110" spans="1:21" ht="17.100000000000001" customHeight="1" x14ac:dyDescent="0.25">
      <c r="A110" s="6" t="s">
        <v>491</v>
      </c>
      <c r="B110" s="75" t="s">
        <v>95</v>
      </c>
      <c r="C110" s="76">
        <v>32554.89</v>
      </c>
      <c r="D110" s="76">
        <v>13508.800000000001</v>
      </c>
      <c r="E110" s="76">
        <v>46063.700000000004</v>
      </c>
      <c r="F110" s="70" t="s">
        <v>376</v>
      </c>
      <c r="G110" s="76">
        <v>33029.22</v>
      </c>
      <c r="H110" s="76">
        <v>13689.880000000001</v>
      </c>
      <c r="I110" s="76">
        <v>46719.11</v>
      </c>
      <c r="J110" s="98">
        <f t="shared" si="15"/>
        <v>474.33000000000175</v>
      </c>
      <c r="K110" s="71">
        <f t="shared" si="16"/>
        <v>181.07999999999993</v>
      </c>
      <c r="L110" s="71">
        <f t="shared" si="17"/>
        <v>655.40999999999622</v>
      </c>
      <c r="M110" s="77">
        <v>-14846.105699999993</v>
      </c>
      <c r="N110" s="93"/>
      <c r="O110" s="73">
        <f t="shared" si="12"/>
        <v>3894.249300000015</v>
      </c>
      <c r="P110" s="70">
        <f t="shared" si="13"/>
        <v>586.69919999999979</v>
      </c>
      <c r="Q110" s="70">
        <f t="shared" si="18"/>
        <v>4480.948500000015</v>
      </c>
      <c r="R110" s="77"/>
      <c r="S110" s="77">
        <f t="shared" si="20"/>
        <v>-19327.054200000006</v>
      </c>
      <c r="T110" s="85" t="str">
        <f t="shared" si="14"/>
        <v xml:space="preserve">№091 </v>
      </c>
      <c r="U110" s="2">
        <v>23500</v>
      </c>
    </row>
    <row r="111" spans="1:21" ht="17.100000000000001" customHeight="1" x14ac:dyDescent="0.25">
      <c r="A111" s="6" t="s">
        <v>491</v>
      </c>
      <c r="B111" s="75" t="s">
        <v>96</v>
      </c>
      <c r="C111" s="76">
        <v>33441.18</v>
      </c>
      <c r="D111" s="76">
        <v>13701.12</v>
      </c>
      <c r="E111" s="76">
        <v>47142.3</v>
      </c>
      <c r="F111" s="70" t="s">
        <v>377</v>
      </c>
      <c r="G111" s="76">
        <v>34649.29</v>
      </c>
      <c r="H111" s="76">
        <v>14175.050000000001</v>
      </c>
      <c r="I111" s="76">
        <v>48824.35</v>
      </c>
      <c r="J111" s="98">
        <f t="shared" si="15"/>
        <v>1208.1100000000006</v>
      </c>
      <c r="K111" s="71">
        <f t="shared" si="16"/>
        <v>473.93000000000029</v>
      </c>
      <c r="L111" s="71">
        <f t="shared" si="17"/>
        <v>1682.0499999999956</v>
      </c>
      <c r="M111" s="77">
        <v>-46391.036000000007</v>
      </c>
      <c r="N111" s="93"/>
      <c r="O111" s="73">
        <f t="shared" si="12"/>
        <v>9918.5831000000053</v>
      </c>
      <c r="P111" s="70">
        <f t="shared" si="13"/>
        <v>1535.533200000001</v>
      </c>
      <c r="Q111" s="70">
        <f t="shared" si="18"/>
        <v>11454.116300000007</v>
      </c>
      <c r="R111" s="77"/>
      <c r="S111" s="77">
        <f t="shared" si="20"/>
        <v>-57845.152300000016</v>
      </c>
      <c r="T111" s="85" t="str">
        <f t="shared" si="14"/>
        <v xml:space="preserve">№092 </v>
      </c>
      <c r="U111" s="2">
        <f>S110+S111</f>
        <v>-77172.206500000029</v>
      </c>
    </row>
    <row r="112" spans="1:21" ht="17.100000000000001" customHeight="1" x14ac:dyDescent="0.25">
      <c r="A112" s="6" t="s">
        <v>491</v>
      </c>
      <c r="B112" s="75" t="s">
        <v>97</v>
      </c>
      <c r="C112" s="85">
        <v>19072.62</v>
      </c>
      <c r="D112" s="85">
        <v>11129.43</v>
      </c>
      <c r="E112" s="85">
        <v>30202.600000000002</v>
      </c>
      <c r="F112" s="70" t="s">
        <v>378</v>
      </c>
      <c r="G112" s="76">
        <v>19072.64</v>
      </c>
      <c r="H112" s="76">
        <v>11129.45</v>
      </c>
      <c r="I112" s="76">
        <v>30202.63</v>
      </c>
      <c r="J112" s="98">
        <f t="shared" si="15"/>
        <v>2.0000000000436557E-2</v>
      </c>
      <c r="K112" s="71">
        <f t="shared" si="16"/>
        <v>2.0000000000436557E-2</v>
      </c>
      <c r="L112" s="71">
        <f t="shared" si="17"/>
        <v>2.9999999998835847E-2</v>
      </c>
      <c r="M112" s="77">
        <v>-0.33969999998305411</v>
      </c>
      <c r="N112" s="93"/>
      <c r="O112" s="73">
        <f t="shared" si="12"/>
        <v>0.16420000000358415</v>
      </c>
      <c r="P112" s="70">
        <f t="shared" si="13"/>
        <v>6.4800000001414448E-2</v>
      </c>
      <c r="Q112" s="70">
        <f t="shared" si="18"/>
        <v>0.22900000000499859</v>
      </c>
      <c r="R112" s="77"/>
      <c r="S112" s="77">
        <f t="shared" si="20"/>
        <v>-0.56869999998805265</v>
      </c>
      <c r="T112" s="85" t="str">
        <f t="shared" si="14"/>
        <v xml:space="preserve">№093 </v>
      </c>
    </row>
    <row r="113" spans="1:21" ht="17.100000000000001" customHeight="1" x14ac:dyDescent="0.25">
      <c r="A113" s="7" t="s">
        <v>325</v>
      </c>
      <c r="B113" s="79" t="s">
        <v>339</v>
      </c>
      <c r="C113" s="81">
        <v>1917.32</v>
      </c>
      <c r="D113" s="81">
        <v>241.45000000000002</v>
      </c>
      <c r="E113" s="81">
        <v>2158.77</v>
      </c>
      <c r="F113" s="70" t="s">
        <v>379</v>
      </c>
      <c r="G113" s="80">
        <v>1917.32</v>
      </c>
      <c r="H113" s="80">
        <v>241.45000000000002</v>
      </c>
      <c r="I113" s="80">
        <v>2158.77</v>
      </c>
      <c r="J113" s="80">
        <f t="shared" si="15"/>
        <v>0</v>
      </c>
      <c r="K113" s="80">
        <f t="shared" si="16"/>
        <v>0</v>
      </c>
      <c r="L113" s="80">
        <f t="shared" si="17"/>
        <v>0</v>
      </c>
      <c r="M113" s="82">
        <v>-1332.0179999999989</v>
      </c>
      <c r="N113" s="90"/>
      <c r="O113" s="107">
        <f t="shared" si="12"/>
        <v>0</v>
      </c>
      <c r="P113" s="108">
        <f t="shared" si="13"/>
        <v>0</v>
      </c>
      <c r="Q113" s="108">
        <f t="shared" si="18"/>
        <v>0</v>
      </c>
      <c r="R113" s="79"/>
      <c r="S113" s="82">
        <f t="shared" si="20"/>
        <v>-1332.0179999999989</v>
      </c>
      <c r="T113" s="83" t="str">
        <f t="shared" si="14"/>
        <v>№094 сбыт</v>
      </c>
    </row>
    <row r="114" spans="1:21" ht="17.100000000000001" customHeight="1" x14ac:dyDescent="0.25">
      <c r="A114" s="16" t="s">
        <v>448</v>
      </c>
      <c r="B114" s="79" t="s">
        <v>98</v>
      </c>
      <c r="C114" s="80">
        <v>4409.09</v>
      </c>
      <c r="D114" s="80">
        <v>2215.31</v>
      </c>
      <c r="E114" s="80">
        <v>6624.57</v>
      </c>
      <c r="F114" s="70" t="s">
        <v>380</v>
      </c>
      <c r="G114" s="81">
        <v>4409.1099999999997</v>
      </c>
      <c r="H114" s="81">
        <v>2215.31</v>
      </c>
      <c r="I114" s="81">
        <v>6624.59</v>
      </c>
      <c r="J114" s="81">
        <f t="shared" si="15"/>
        <v>1.9999999999527063E-2</v>
      </c>
      <c r="K114" s="81">
        <f t="shared" si="16"/>
        <v>0</v>
      </c>
      <c r="L114" s="81">
        <f t="shared" si="17"/>
        <v>2.0000000000436557E-2</v>
      </c>
      <c r="M114" s="82">
        <v>-7275.7395999999981</v>
      </c>
      <c r="N114" s="90"/>
      <c r="O114" s="107">
        <f t="shared" si="12"/>
        <v>0.1641999999961172</v>
      </c>
      <c r="P114" s="108">
        <f t="shared" si="13"/>
        <v>0</v>
      </c>
      <c r="Q114" s="108">
        <f t="shared" si="18"/>
        <v>0.1641999999961172</v>
      </c>
      <c r="R114" s="79"/>
      <c r="S114" s="82">
        <f t="shared" si="20"/>
        <v>-7275.9037999999946</v>
      </c>
      <c r="T114" s="83" t="str">
        <f t="shared" si="14"/>
        <v xml:space="preserve">№095 </v>
      </c>
    </row>
    <row r="115" spans="1:21" ht="17.100000000000001" customHeight="1" x14ac:dyDescent="0.25">
      <c r="A115" s="6"/>
      <c r="B115" s="75" t="s">
        <v>99</v>
      </c>
      <c r="C115" s="76">
        <v>4139.82</v>
      </c>
      <c r="D115" s="76">
        <v>551.14</v>
      </c>
      <c r="E115" s="76">
        <v>4690.97</v>
      </c>
      <c r="F115" s="70" t="s">
        <v>99</v>
      </c>
      <c r="G115" s="76">
        <v>4139.82</v>
      </c>
      <c r="H115" s="76">
        <v>551.14</v>
      </c>
      <c r="I115" s="76">
        <v>4690.97</v>
      </c>
      <c r="J115" s="98">
        <f t="shared" si="15"/>
        <v>0</v>
      </c>
      <c r="K115" s="71">
        <f t="shared" si="16"/>
        <v>0</v>
      </c>
      <c r="L115" s="71">
        <f t="shared" si="17"/>
        <v>0</v>
      </c>
      <c r="M115" s="77">
        <v>-0.35169999999652646</v>
      </c>
      <c r="N115" s="89"/>
      <c r="O115" s="73">
        <f t="shared" si="12"/>
        <v>0</v>
      </c>
      <c r="P115" s="70">
        <f t="shared" si="13"/>
        <v>0</v>
      </c>
      <c r="Q115" s="70">
        <f t="shared" si="18"/>
        <v>0</v>
      </c>
      <c r="R115" s="75"/>
      <c r="S115" s="77">
        <f t="shared" si="20"/>
        <v>-0.35169999999652646</v>
      </c>
      <c r="T115" s="78" t="str">
        <f t="shared" si="14"/>
        <v xml:space="preserve">№096 </v>
      </c>
    </row>
    <row r="116" spans="1:21" ht="17.100000000000001" customHeight="1" x14ac:dyDescent="0.25">
      <c r="A116" s="95" t="s">
        <v>501</v>
      </c>
      <c r="B116" s="75" t="s">
        <v>100</v>
      </c>
      <c r="C116" s="85">
        <v>4266.46</v>
      </c>
      <c r="D116" s="85">
        <v>2430.9900000000002</v>
      </c>
      <c r="E116" s="85">
        <v>6697.57</v>
      </c>
      <c r="F116" s="70" t="s">
        <v>381</v>
      </c>
      <c r="G116" s="76">
        <v>4266.46</v>
      </c>
      <c r="H116" s="76">
        <v>2430.9900000000002</v>
      </c>
      <c r="I116" s="76">
        <v>6697.57</v>
      </c>
      <c r="J116" s="98">
        <f t="shared" si="15"/>
        <v>0</v>
      </c>
      <c r="K116" s="71">
        <f t="shared" si="16"/>
        <v>0</v>
      </c>
      <c r="L116" s="71">
        <f t="shared" si="17"/>
        <v>0</v>
      </c>
      <c r="M116" s="77">
        <v>-538.48205101580174</v>
      </c>
      <c r="N116" s="89"/>
      <c r="O116" s="73">
        <f t="shared" si="12"/>
        <v>0</v>
      </c>
      <c r="P116" s="70">
        <f t="shared" si="13"/>
        <v>0</v>
      </c>
      <c r="Q116" s="70">
        <f t="shared" si="18"/>
        <v>0</v>
      </c>
      <c r="R116" s="75"/>
      <c r="S116" s="77">
        <f t="shared" si="20"/>
        <v>-538.48205101580174</v>
      </c>
      <c r="T116" s="78" t="str">
        <f t="shared" si="14"/>
        <v xml:space="preserve">№097 </v>
      </c>
    </row>
    <row r="117" spans="1:21" ht="17.100000000000001" customHeight="1" x14ac:dyDescent="0.25">
      <c r="A117" s="6"/>
      <c r="B117" s="75" t="s">
        <v>101</v>
      </c>
      <c r="C117" s="85">
        <v>1977.71</v>
      </c>
      <c r="D117" s="85">
        <v>506</v>
      </c>
      <c r="E117" s="85">
        <v>2483.7200000000003</v>
      </c>
      <c r="F117" s="70"/>
      <c r="G117" s="85">
        <v>1977.71</v>
      </c>
      <c r="H117" s="85">
        <v>506</v>
      </c>
      <c r="I117" s="85">
        <v>2483.7200000000003</v>
      </c>
      <c r="J117" s="98">
        <f t="shared" si="15"/>
        <v>0</v>
      </c>
      <c r="K117" s="71">
        <f t="shared" si="16"/>
        <v>0</v>
      </c>
      <c r="L117" s="71">
        <f t="shared" si="17"/>
        <v>0</v>
      </c>
      <c r="M117" s="77">
        <v>-1775.5861000000007</v>
      </c>
      <c r="N117" s="89"/>
      <c r="O117" s="73">
        <f t="shared" si="12"/>
        <v>0</v>
      </c>
      <c r="P117" s="70">
        <f t="shared" si="13"/>
        <v>0</v>
      </c>
      <c r="Q117" s="70">
        <f t="shared" si="18"/>
        <v>0</v>
      </c>
      <c r="R117" s="75"/>
      <c r="S117" s="77">
        <f t="shared" si="20"/>
        <v>-1775.5861000000007</v>
      </c>
      <c r="T117" s="78" t="str">
        <f t="shared" si="14"/>
        <v xml:space="preserve">№098 </v>
      </c>
    </row>
    <row r="118" spans="1:21" ht="17.100000000000001" customHeight="1" x14ac:dyDescent="0.25">
      <c r="A118" s="6"/>
      <c r="B118" s="75" t="s">
        <v>102</v>
      </c>
      <c r="C118" s="85">
        <v>19013.82</v>
      </c>
      <c r="D118" s="85">
        <v>15664.74</v>
      </c>
      <c r="E118" s="85">
        <v>34678.620000000003</v>
      </c>
      <c r="F118" s="70" t="s">
        <v>382</v>
      </c>
      <c r="G118" s="76">
        <v>19136.22</v>
      </c>
      <c r="H118" s="76">
        <v>15734.050000000001</v>
      </c>
      <c r="I118" s="76">
        <v>34870.340000000004</v>
      </c>
      <c r="J118" s="98">
        <f t="shared" si="15"/>
        <v>122.40000000000146</v>
      </c>
      <c r="K118" s="71">
        <f t="shared" si="16"/>
        <v>69.31000000000131</v>
      </c>
      <c r="L118" s="71">
        <f t="shared" si="17"/>
        <v>191.72000000000116</v>
      </c>
      <c r="M118" s="77">
        <v>-4221.9366999999957</v>
      </c>
      <c r="N118" s="89"/>
      <c r="O118" s="73">
        <f t="shared" si="12"/>
        <v>1004.904000000012</v>
      </c>
      <c r="P118" s="70">
        <f t="shared" si="13"/>
        <v>224.56440000000427</v>
      </c>
      <c r="Q118" s="70">
        <f t="shared" si="18"/>
        <v>1229.4684000000163</v>
      </c>
      <c r="R118" s="75"/>
      <c r="S118" s="77">
        <f t="shared" si="20"/>
        <v>-5451.4051000000118</v>
      </c>
      <c r="T118" s="78" t="str">
        <f t="shared" si="14"/>
        <v xml:space="preserve">№099 </v>
      </c>
    </row>
    <row r="119" spans="1:21" ht="17.100000000000001" customHeight="1" x14ac:dyDescent="0.25">
      <c r="A119" s="97" t="s">
        <v>508</v>
      </c>
      <c r="B119" s="79" t="s">
        <v>531</v>
      </c>
      <c r="C119" s="81">
        <v>4.25</v>
      </c>
      <c r="D119" s="81">
        <v>1.79</v>
      </c>
      <c r="E119" s="81">
        <v>6.04</v>
      </c>
      <c r="F119" s="70" t="s">
        <v>103</v>
      </c>
      <c r="G119" s="80">
        <v>4.25</v>
      </c>
      <c r="H119" s="80">
        <v>1.8</v>
      </c>
      <c r="I119" s="80">
        <v>6.05</v>
      </c>
      <c r="J119" s="80">
        <f t="shared" si="15"/>
        <v>0</v>
      </c>
      <c r="K119" s="80">
        <f t="shared" si="16"/>
        <v>1.0000000000000009E-2</v>
      </c>
      <c r="L119" s="80">
        <f t="shared" si="17"/>
        <v>9.9999999999997868E-3</v>
      </c>
      <c r="M119" s="82">
        <v>-1.8026000000000002</v>
      </c>
      <c r="N119" s="90"/>
      <c r="O119" s="107">
        <f t="shared" si="12"/>
        <v>0</v>
      </c>
      <c r="P119" s="108">
        <f t="shared" si="13"/>
        <v>3.2400000000000033E-2</v>
      </c>
      <c r="Q119" s="108">
        <f t="shared" si="18"/>
        <v>3.2400000000000033E-2</v>
      </c>
      <c r="R119" s="79"/>
      <c r="S119" s="82">
        <f t="shared" si="20"/>
        <v>-1.8350000000000002</v>
      </c>
      <c r="T119" s="83" t="str">
        <f t="shared" si="14"/>
        <v>№100 сбыт</v>
      </c>
    </row>
    <row r="120" spans="1:21" ht="17.100000000000001" customHeight="1" x14ac:dyDescent="0.25">
      <c r="A120" s="7" t="s">
        <v>507</v>
      </c>
      <c r="B120" s="79" t="s">
        <v>530</v>
      </c>
      <c r="C120" s="80">
        <v>7688.72</v>
      </c>
      <c r="D120" s="80">
        <v>2598.98</v>
      </c>
      <c r="E120" s="80">
        <v>10287.84</v>
      </c>
      <c r="F120" s="70" t="s">
        <v>383</v>
      </c>
      <c r="G120" s="81">
        <v>7688.72</v>
      </c>
      <c r="H120" s="81">
        <v>2598.98</v>
      </c>
      <c r="I120" s="81">
        <v>10287.84</v>
      </c>
      <c r="J120" s="81">
        <f t="shared" si="15"/>
        <v>0</v>
      </c>
      <c r="K120" s="81">
        <f t="shared" si="16"/>
        <v>0</v>
      </c>
      <c r="L120" s="81">
        <f t="shared" si="17"/>
        <v>0</v>
      </c>
      <c r="M120" s="82">
        <v>-0.13460000000031869</v>
      </c>
      <c r="N120" s="90"/>
      <c r="O120" s="107">
        <f t="shared" si="12"/>
        <v>0</v>
      </c>
      <c r="P120" s="108">
        <f t="shared" si="13"/>
        <v>0</v>
      </c>
      <c r="Q120" s="108">
        <f t="shared" si="18"/>
        <v>0</v>
      </c>
      <c r="R120" s="79"/>
      <c r="S120" s="82">
        <f t="shared" si="20"/>
        <v>-0.13460000000031869</v>
      </c>
      <c r="T120" s="83" t="str">
        <f t="shared" si="14"/>
        <v>№101 сбыт</v>
      </c>
    </row>
    <row r="121" spans="1:21" ht="17.100000000000001" customHeight="1" x14ac:dyDescent="0.25">
      <c r="A121" s="6" t="s">
        <v>278</v>
      </c>
      <c r="B121" s="79" t="s">
        <v>104</v>
      </c>
      <c r="C121" s="106"/>
      <c r="D121" s="106"/>
      <c r="E121" s="106"/>
      <c r="F121" s="70"/>
      <c r="G121" s="80"/>
      <c r="H121" s="80"/>
      <c r="I121" s="80"/>
      <c r="J121" s="80">
        <f t="shared" si="15"/>
        <v>0</v>
      </c>
      <c r="K121" s="80">
        <f t="shared" si="16"/>
        <v>0</v>
      </c>
      <c r="L121" s="80">
        <f t="shared" si="17"/>
        <v>0</v>
      </c>
      <c r="M121" s="82">
        <v>0.23100999998973748</v>
      </c>
      <c r="N121" s="90"/>
      <c r="O121" s="107">
        <f t="shared" si="12"/>
        <v>0</v>
      </c>
      <c r="P121" s="108">
        <f t="shared" si="13"/>
        <v>0</v>
      </c>
      <c r="Q121" s="108">
        <f t="shared" si="18"/>
        <v>0</v>
      </c>
      <c r="R121" s="79"/>
      <c r="S121" s="82">
        <f t="shared" si="20"/>
        <v>0.23100999998973748</v>
      </c>
      <c r="T121" s="83" t="str">
        <f t="shared" si="14"/>
        <v>№102 сбыт</v>
      </c>
    </row>
    <row r="122" spans="1:21" ht="17.100000000000001" customHeight="1" x14ac:dyDescent="0.25">
      <c r="A122" s="6" t="s">
        <v>291</v>
      </c>
      <c r="B122" s="79" t="s">
        <v>312</v>
      </c>
      <c r="C122" s="80">
        <v>37.22</v>
      </c>
      <c r="D122" s="80">
        <v>882.79</v>
      </c>
      <c r="E122" s="80">
        <v>920.04</v>
      </c>
      <c r="F122" s="70" t="s">
        <v>384</v>
      </c>
      <c r="G122" s="81">
        <v>39.230000000000004</v>
      </c>
      <c r="H122" s="81">
        <v>882.79</v>
      </c>
      <c r="I122" s="81">
        <v>922.05000000000007</v>
      </c>
      <c r="J122" s="81">
        <f t="shared" si="15"/>
        <v>2.0100000000000051</v>
      </c>
      <c r="K122" s="81">
        <f t="shared" si="16"/>
        <v>0</v>
      </c>
      <c r="L122" s="81">
        <f t="shared" si="17"/>
        <v>2.0100000000001046</v>
      </c>
      <c r="M122" s="82">
        <v>-56.336799999999783</v>
      </c>
      <c r="N122" s="90"/>
      <c r="O122" s="107">
        <f t="shared" si="12"/>
        <v>16.502100000000045</v>
      </c>
      <c r="P122" s="108">
        <f t="shared" si="13"/>
        <v>0</v>
      </c>
      <c r="Q122" s="108">
        <f t="shared" si="18"/>
        <v>16.502100000000045</v>
      </c>
      <c r="R122" s="79"/>
      <c r="S122" s="82">
        <f t="shared" si="20"/>
        <v>-72.838899999999825</v>
      </c>
      <c r="T122" s="83" t="str">
        <f t="shared" si="14"/>
        <v>№103 сбыт</v>
      </c>
    </row>
    <row r="123" spans="1:21" ht="17.100000000000001" customHeight="1" x14ac:dyDescent="0.25">
      <c r="A123" s="6"/>
      <c r="B123" s="75" t="s">
        <v>105</v>
      </c>
      <c r="C123" s="76">
        <v>3275.7400000000002</v>
      </c>
      <c r="D123" s="76">
        <v>18616.91</v>
      </c>
      <c r="E123" s="76">
        <v>21892.71</v>
      </c>
      <c r="F123" s="70" t="s">
        <v>385</v>
      </c>
      <c r="G123" s="76">
        <v>3275.7400000000002</v>
      </c>
      <c r="H123" s="76">
        <v>18616.91</v>
      </c>
      <c r="I123" s="76">
        <v>21892.71</v>
      </c>
      <c r="J123" s="98">
        <f t="shared" si="15"/>
        <v>0</v>
      </c>
      <c r="K123" s="71">
        <f t="shared" si="16"/>
        <v>0</v>
      </c>
      <c r="L123" s="71">
        <f t="shared" si="17"/>
        <v>0</v>
      </c>
      <c r="M123" s="77">
        <v>-88.548600000003489</v>
      </c>
      <c r="N123" s="89"/>
      <c r="O123" s="73">
        <f t="shared" si="12"/>
        <v>0</v>
      </c>
      <c r="P123" s="70">
        <f t="shared" si="13"/>
        <v>0</v>
      </c>
      <c r="Q123" s="70">
        <f t="shared" si="18"/>
        <v>0</v>
      </c>
      <c r="R123" s="75"/>
      <c r="S123" s="77">
        <f t="shared" si="20"/>
        <v>-88.548600000003489</v>
      </c>
      <c r="T123" s="78" t="str">
        <f t="shared" si="14"/>
        <v xml:space="preserve">№104 </v>
      </c>
    </row>
    <row r="124" spans="1:21" ht="17.100000000000001" customHeight="1" x14ac:dyDescent="0.25">
      <c r="A124" s="6"/>
      <c r="B124" s="75" t="s">
        <v>106</v>
      </c>
      <c r="C124" s="76">
        <v>13852.06</v>
      </c>
      <c r="D124" s="76">
        <v>6378.33</v>
      </c>
      <c r="E124" s="76">
        <v>20230.45</v>
      </c>
      <c r="F124" s="70" t="s">
        <v>386</v>
      </c>
      <c r="G124" s="76">
        <v>13852.06</v>
      </c>
      <c r="H124" s="76">
        <v>6378.33</v>
      </c>
      <c r="I124" s="76">
        <v>20230.45</v>
      </c>
      <c r="J124" s="98">
        <f t="shared" si="15"/>
        <v>0</v>
      </c>
      <c r="K124" s="71">
        <f t="shared" si="16"/>
        <v>0</v>
      </c>
      <c r="L124" s="71">
        <f t="shared" si="17"/>
        <v>0</v>
      </c>
      <c r="M124" s="77">
        <v>-6266.4422999999952</v>
      </c>
      <c r="N124" s="89"/>
      <c r="O124" s="73">
        <f t="shared" si="12"/>
        <v>0</v>
      </c>
      <c r="P124" s="70">
        <f t="shared" si="13"/>
        <v>0</v>
      </c>
      <c r="Q124" s="70">
        <f t="shared" si="18"/>
        <v>0</v>
      </c>
      <c r="R124" s="75"/>
      <c r="S124" s="77">
        <f t="shared" si="20"/>
        <v>-6266.4422999999952</v>
      </c>
      <c r="T124" s="78" t="str">
        <f t="shared" si="14"/>
        <v>№104б</v>
      </c>
    </row>
    <row r="125" spans="1:21" ht="17.100000000000001" customHeight="1" x14ac:dyDescent="0.25">
      <c r="A125" s="113" t="s">
        <v>553</v>
      </c>
      <c r="B125" s="75" t="s">
        <v>107</v>
      </c>
      <c r="C125" s="76">
        <v>5101.1400000000003</v>
      </c>
      <c r="D125" s="76">
        <v>1145.69</v>
      </c>
      <c r="E125" s="76">
        <v>6246.85</v>
      </c>
      <c r="F125" s="70"/>
      <c r="G125" s="76">
        <v>5101.1400000000003</v>
      </c>
      <c r="H125" s="76">
        <v>1145.69</v>
      </c>
      <c r="I125" s="76">
        <v>6246.85</v>
      </c>
      <c r="J125" s="98">
        <f t="shared" si="15"/>
        <v>0</v>
      </c>
      <c r="K125" s="71">
        <f t="shared" si="16"/>
        <v>0</v>
      </c>
      <c r="L125" s="71">
        <f t="shared" si="17"/>
        <v>0</v>
      </c>
      <c r="M125" s="77">
        <v>349.77019999999715</v>
      </c>
      <c r="N125" s="89"/>
      <c r="O125" s="73">
        <f t="shared" si="12"/>
        <v>0</v>
      </c>
      <c r="P125" s="70">
        <f t="shared" si="13"/>
        <v>0</v>
      </c>
      <c r="Q125" s="70">
        <f t="shared" si="18"/>
        <v>0</v>
      </c>
      <c r="R125" s="75"/>
      <c r="S125" s="77">
        <f t="shared" si="20"/>
        <v>349.77019999999715</v>
      </c>
      <c r="T125" s="78" t="str">
        <f t="shared" si="14"/>
        <v xml:space="preserve">№105 </v>
      </c>
    </row>
    <row r="126" spans="1:21" ht="17.100000000000001" customHeight="1" x14ac:dyDescent="0.25">
      <c r="A126" s="6"/>
      <c r="B126" s="75" t="s">
        <v>108</v>
      </c>
      <c r="C126" s="76">
        <v>1250.68</v>
      </c>
      <c r="D126" s="76">
        <v>664.63</v>
      </c>
      <c r="E126" s="76">
        <v>1915.32</v>
      </c>
      <c r="F126" s="70" t="s">
        <v>387</v>
      </c>
      <c r="G126" s="76">
        <v>1250.68</v>
      </c>
      <c r="H126" s="76">
        <v>664.63</v>
      </c>
      <c r="I126" s="76">
        <v>1915.32</v>
      </c>
      <c r="J126" s="98">
        <f t="shared" si="15"/>
        <v>0</v>
      </c>
      <c r="K126" s="71">
        <f t="shared" si="16"/>
        <v>0</v>
      </c>
      <c r="L126" s="71">
        <f t="shared" si="17"/>
        <v>0</v>
      </c>
      <c r="M126" s="77">
        <v>-218.07850000000016</v>
      </c>
      <c r="N126" s="89"/>
      <c r="O126" s="73">
        <f t="shared" si="12"/>
        <v>0</v>
      </c>
      <c r="P126" s="70">
        <f t="shared" si="13"/>
        <v>0</v>
      </c>
      <c r="Q126" s="70">
        <f t="shared" si="18"/>
        <v>0</v>
      </c>
      <c r="R126" s="75"/>
      <c r="S126" s="77">
        <f t="shared" si="20"/>
        <v>-218.07850000000016</v>
      </c>
      <c r="T126" s="78" t="str">
        <f t="shared" si="14"/>
        <v xml:space="preserve">№106 </v>
      </c>
    </row>
    <row r="127" spans="1:21" ht="17.100000000000001" customHeight="1" x14ac:dyDescent="0.25">
      <c r="A127" s="6"/>
      <c r="B127" s="75" t="s">
        <v>109</v>
      </c>
      <c r="C127" s="105"/>
      <c r="D127" s="105"/>
      <c r="E127" s="105"/>
      <c r="F127" s="70"/>
      <c r="G127" s="76"/>
      <c r="H127" s="76"/>
      <c r="I127" s="76"/>
      <c r="J127" s="98">
        <f t="shared" si="15"/>
        <v>0</v>
      </c>
      <c r="K127" s="71">
        <f t="shared" si="16"/>
        <v>0</v>
      </c>
      <c r="L127" s="71">
        <f t="shared" si="17"/>
        <v>0</v>
      </c>
      <c r="M127" s="77">
        <v>0.62</v>
      </c>
      <c r="N127" s="89"/>
      <c r="O127" s="73">
        <f t="shared" si="12"/>
        <v>0</v>
      </c>
      <c r="P127" s="70">
        <f t="shared" si="13"/>
        <v>0</v>
      </c>
      <c r="Q127" s="70">
        <f t="shared" si="18"/>
        <v>0</v>
      </c>
      <c r="R127" s="75"/>
      <c r="S127" s="77">
        <f t="shared" si="20"/>
        <v>0.62</v>
      </c>
      <c r="T127" s="78" t="str">
        <f t="shared" si="14"/>
        <v xml:space="preserve">№107 </v>
      </c>
      <c r="U127" t="s">
        <v>72</v>
      </c>
    </row>
    <row r="128" spans="1:21" ht="17.100000000000001" customHeight="1" x14ac:dyDescent="0.25">
      <c r="A128" s="16" t="s">
        <v>449</v>
      </c>
      <c r="B128" s="79" t="s">
        <v>110</v>
      </c>
      <c r="C128" s="80">
        <v>12911.710000000001</v>
      </c>
      <c r="D128" s="80">
        <v>7782.16</v>
      </c>
      <c r="E128" s="80">
        <v>20693.88</v>
      </c>
      <c r="F128" s="70" t="s">
        <v>388</v>
      </c>
      <c r="G128" s="80">
        <v>12911.710000000001</v>
      </c>
      <c r="H128" s="80">
        <v>7782.16</v>
      </c>
      <c r="I128" s="80">
        <v>20693.88</v>
      </c>
      <c r="J128" s="80">
        <f t="shared" si="15"/>
        <v>0</v>
      </c>
      <c r="K128" s="80">
        <f t="shared" si="16"/>
        <v>0</v>
      </c>
      <c r="L128" s="80">
        <f t="shared" si="17"/>
        <v>0</v>
      </c>
      <c r="M128" s="82">
        <v>1.0722999999961758</v>
      </c>
      <c r="N128" s="90"/>
      <c r="O128" s="107">
        <f t="shared" si="12"/>
        <v>0</v>
      </c>
      <c r="P128" s="108">
        <f t="shared" si="13"/>
        <v>0</v>
      </c>
      <c r="Q128" s="108">
        <f t="shared" si="18"/>
        <v>0</v>
      </c>
      <c r="R128" s="79"/>
      <c r="S128" s="82">
        <f t="shared" si="20"/>
        <v>1.0722999999961758</v>
      </c>
      <c r="T128" s="83" t="str">
        <f t="shared" si="14"/>
        <v xml:space="preserve">№108 </v>
      </c>
    </row>
    <row r="129" spans="1:21" ht="17.100000000000001" customHeight="1" x14ac:dyDescent="0.25">
      <c r="A129" s="7" t="s">
        <v>464</v>
      </c>
      <c r="B129" s="79" t="s">
        <v>529</v>
      </c>
      <c r="C129" s="81">
        <v>1554.92</v>
      </c>
      <c r="D129" s="81">
        <v>1543.68</v>
      </c>
      <c r="E129" s="81">
        <v>3098.61</v>
      </c>
      <c r="F129" s="70" t="s">
        <v>389</v>
      </c>
      <c r="G129" s="81">
        <v>1554.96</v>
      </c>
      <c r="H129" s="81">
        <v>1543.69</v>
      </c>
      <c r="I129" s="81">
        <v>3098.66</v>
      </c>
      <c r="J129" s="81">
        <f t="shared" si="15"/>
        <v>3.999999999996362E-2</v>
      </c>
      <c r="K129" s="81">
        <f t="shared" si="16"/>
        <v>9.9999999999909051E-3</v>
      </c>
      <c r="L129" s="81">
        <f t="shared" si="17"/>
        <v>4.9999999999727152E-2</v>
      </c>
      <c r="M129" s="82">
        <v>-1849.0927000000013</v>
      </c>
      <c r="N129" s="90"/>
      <c r="O129" s="107">
        <f t="shared" si="12"/>
        <v>0.32839999999970138</v>
      </c>
      <c r="P129" s="108">
        <f t="shared" si="13"/>
        <v>3.2399999999970536E-2</v>
      </c>
      <c r="Q129" s="108">
        <f t="shared" si="18"/>
        <v>0.36079999999967194</v>
      </c>
      <c r="R129" s="79"/>
      <c r="S129" s="82">
        <f t="shared" si="20"/>
        <v>-1849.453500000001</v>
      </c>
      <c r="T129" s="83" t="str">
        <f t="shared" si="14"/>
        <v>№109 сбыт</v>
      </c>
      <c r="U129" s="26" t="s">
        <v>452</v>
      </c>
    </row>
    <row r="130" spans="1:21" ht="17.100000000000001" customHeight="1" x14ac:dyDescent="0.25">
      <c r="A130" s="16" t="s">
        <v>450</v>
      </c>
      <c r="B130" s="79" t="s">
        <v>111</v>
      </c>
      <c r="C130" s="80">
        <v>14142.79</v>
      </c>
      <c r="D130" s="80">
        <v>7534.21</v>
      </c>
      <c r="E130" s="80">
        <v>21677.09</v>
      </c>
      <c r="F130" s="70" t="s">
        <v>390</v>
      </c>
      <c r="G130" s="80">
        <v>14144.2</v>
      </c>
      <c r="H130" s="80">
        <v>7534.91</v>
      </c>
      <c r="I130" s="80">
        <v>21679.21</v>
      </c>
      <c r="J130" s="80">
        <f t="shared" si="15"/>
        <v>1.4099999999998545</v>
      </c>
      <c r="K130" s="80">
        <f t="shared" si="16"/>
        <v>0.6999999999998181</v>
      </c>
      <c r="L130" s="80">
        <f t="shared" si="17"/>
        <v>2.1199999999989814</v>
      </c>
      <c r="M130" s="82">
        <v>-6166.1286000000036</v>
      </c>
      <c r="N130" s="90"/>
      <c r="O130" s="107">
        <f t="shared" si="12"/>
        <v>11.576099999998807</v>
      </c>
      <c r="P130" s="108">
        <f t="shared" si="13"/>
        <v>2.2679999999994109</v>
      </c>
      <c r="Q130" s="108">
        <f t="shared" si="18"/>
        <v>13.844099999998217</v>
      </c>
      <c r="R130" s="79"/>
      <c r="S130" s="82">
        <f t="shared" si="20"/>
        <v>-6179.9727000000021</v>
      </c>
      <c r="T130" s="83" t="str">
        <f t="shared" si="14"/>
        <v xml:space="preserve">№110 </v>
      </c>
    </row>
    <row r="131" spans="1:21" ht="17.100000000000001" customHeight="1" x14ac:dyDescent="0.25">
      <c r="A131" s="16" t="s">
        <v>453</v>
      </c>
      <c r="B131" s="79" t="s">
        <v>112</v>
      </c>
      <c r="C131" s="81">
        <v>2991.06</v>
      </c>
      <c r="D131" s="81">
        <v>776.06000000000006</v>
      </c>
      <c r="E131" s="81">
        <v>3767.13</v>
      </c>
      <c r="F131" s="70" t="s">
        <v>509</v>
      </c>
      <c r="G131" s="81">
        <v>2991.07</v>
      </c>
      <c r="H131" s="81">
        <v>776.06000000000006</v>
      </c>
      <c r="I131" s="81">
        <v>3767.14</v>
      </c>
      <c r="J131" s="81">
        <f t="shared" si="15"/>
        <v>1.0000000000218279E-2</v>
      </c>
      <c r="K131" s="81">
        <f t="shared" si="16"/>
        <v>0</v>
      </c>
      <c r="L131" s="81">
        <f t="shared" si="17"/>
        <v>9.9999999997635314E-3</v>
      </c>
      <c r="M131" s="82">
        <v>402.83109999999988</v>
      </c>
      <c r="N131" s="90"/>
      <c r="O131" s="107">
        <f t="shared" si="12"/>
        <v>8.2100000001792073E-2</v>
      </c>
      <c r="P131" s="108">
        <f t="shared" si="13"/>
        <v>0</v>
      </c>
      <c r="Q131" s="108">
        <f t="shared" si="18"/>
        <v>8.2100000001792073E-2</v>
      </c>
      <c r="R131" s="79"/>
      <c r="S131" s="82">
        <f t="shared" si="20"/>
        <v>402.74899999999809</v>
      </c>
      <c r="T131" s="83" t="str">
        <f t="shared" si="14"/>
        <v xml:space="preserve">№111 </v>
      </c>
    </row>
    <row r="132" spans="1:21" ht="17.100000000000001" customHeight="1" x14ac:dyDescent="0.25">
      <c r="A132" s="7" t="s">
        <v>322</v>
      </c>
      <c r="B132" s="79" t="s">
        <v>113</v>
      </c>
      <c r="C132" s="106"/>
      <c r="D132" s="106"/>
      <c r="E132" s="106"/>
      <c r="F132" s="70"/>
      <c r="G132" s="80"/>
      <c r="H132" s="80"/>
      <c r="I132" s="80"/>
      <c r="J132" s="80">
        <f t="shared" si="15"/>
        <v>0</v>
      </c>
      <c r="K132" s="80">
        <f t="shared" si="16"/>
        <v>0</v>
      </c>
      <c r="L132" s="80">
        <f t="shared" si="17"/>
        <v>0</v>
      </c>
      <c r="M132" s="82">
        <v>-4.2000000019015715E-3</v>
      </c>
      <c r="N132" s="90"/>
      <c r="O132" s="107">
        <f t="shared" si="12"/>
        <v>0</v>
      </c>
      <c r="P132" s="108">
        <f t="shared" si="13"/>
        <v>0</v>
      </c>
      <c r="Q132" s="108">
        <f t="shared" si="18"/>
        <v>0</v>
      </c>
      <c r="R132" s="79"/>
      <c r="S132" s="82">
        <f t="shared" si="20"/>
        <v>-4.2000000019015715E-3</v>
      </c>
      <c r="T132" s="83" t="str">
        <f t="shared" si="14"/>
        <v>№112 сбыт</v>
      </c>
    </row>
    <row r="133" spans="1:21" ht="17.100000000000001" customHeight="1" x14ac:dyDescent="0.25">
      <c r="A133" s="6" t="s">
        <v>276</v>
      </c>
      <c r="B133" s="79" t="s">
        <v>114</v>
      </c>
      <c r="C133" s="80">
        <v>4065.83</v>
      </c>
      <c r="D133" s="80">
        <v>1568.65</v>
      </c>
      <c r="E133" s="80">
        <v>5634.49</v>
      </c>
      <c r="F133" s="70" t="s">
        <v>391</v>
      </c>
      <c r="G133" s="81">
        <v>4065.83</v>
      </c>
      <c r="H133" s="81">
        <v>1568.65</v>
      </c>
      <c r="I133" s="81">
        <v>5634.49</v>
      </c>
      <c r="J133" s="81">
        <f t="shared" si="15"/>
        <v>0</v>
      </c>
      <c r="K133" s="81">
        <f t="shared" si="16"/>
        <v>0</v>
      </c>
      <c r="L133" s="81">
        <f t="shared" si="17"/>
        <v>0</v>
      </c>
      <c r="M133" s="82">
        <v>0.86440000000129658</v>
      </c>
      <c r="N133" s="90"/>
      <c r="O133" s="107">
        <f t="shared" si="12"/>
        <v>0</v>
      </c>
      <c r="P133" s="108">
        <f t="shared" si="13"/>
        <v>0</v>
      </c>
      <c r="Q133" s="108">
        <f t="shared" si="18"/>
        <v>0</v>
      </c>
      <c r="R133" s="79"/>
      <c r="S133" s="82">
        <f t="shared" si="20"/>
        <v>0.86440000000129658</v>
      </c>
      <c r="T133" s="83" t="str">
        <f t="shared" si="14"/>
        <v>№113 сбыт</v>
      </c>
    </row>
    <row r="134" spans="1:21" ht="17.100000000000001" customHeight="1" x14ac:dyDescent="0.25">
      <c r="A134" s="18" t="s">
        <v>451</v>
      </c>
      <c r="B134" s="79" t="s">
        <v>115</v>
      </c>
      <c r="C134" s="80">
        <v>14666.86</v>
      </c>
      <c r="D134" s="80">
        <v>4692.79</v>
      </c>
      <c r="E134" s="80">
        <v>19359.66</v>
      </c>
      <c r="F134" s="70" t="s">
        <v>392</v>
      </c>
      <c r="G134" s="80">
        <v>14666.86</v>
      </c>
      <c r="H134" s="80">
        <v>4692.79</v>
      </c>
      <c r="I134" s="80">
        <v>19359.66</v>
      </c>
      <c r="J134" s="80">
        <f t="shared" si="15"/>
        <v>0</v>
      </c>
      <c r="K134" s="80">
        <f t="shared" si="16"/>
        <v>0</v>
      </c>
      <c r="L134" s="80">
        <f t="shared" si="17"/>
        <v>0</v>
      </c>
      <c r="M134" s="82">
        <v>-1966.6778000000006</v>
      </c>
      <c r="N134" s="90"/>
      <c r="O134" s="107">
        <f t="shared" si="12"/>
        <v>0</v>
      </c>
      <c r="P134" s="108">
        <f t="shared" si="13"/>
        <v>0</v>
      </c>
      <c r="Q134" s="108">
        <f t="shared" si="18"/>
        <v>0</v>
      </c>
      <c r="R134" s="79"/>
      <c r="S134" s="82">
        <f t="shared" si="20"/>
        <v>-1966.6778000000006</v>
      </c>
      <c r="T134" s="83" t="str">
        <f t="shared" si="14"/>
        <v xml:space="preserve">№114 </v>
      </c>
    </row>
    <row r="135" spans="1:21" ht="17.100000000000001" customHeight="1" x14ac:dyDescent="0.25">
      <c r="A135" s="6"/>
      <c r="B135" s="75" t="s">
        <v>116</v>
      </c>
      <c r="C135" s="85">
        <v>1096.05</v>
      </c>
      <c r="D135" s="85">
        <v>291.64</v>
      </c>
      <c r="E135" s="85">
        <v>1387.84</v>
      </c>
      <c r="F135" s="70" t="s">
        <v>393</v>
      </c>
      <c r="G135" s="76">
        <v>1096.06</v>
      </c>
      <c r="H135" s="76">
        <v>291.65000000000003</v>
      </c>
      <c r="I135" s="76">
        <v>1387.8600000000001</v>
      </c>
      <c r="J135" s="98">
        <f t="shared" si="15"/>
        <v>9.9999999999909051E-3</v>
      </c>
      <c r="K135" s="71">
        <f t="shared" si="16"/>
        <v>1.0000000000047748E-2</v>
      </c>
      <c r="L135" s="71">
        <f t="shared" si="17"/>
        <v>2.0000000000209184E-2</v>
      </c>
      <c r="M135" s="77">
        <v>101.95190000000071</v>
      </c>
      <c r="N135" s="89"/>
      <c r="O135" s="73">
        <f t="shared" si="12"/>
        <v>8.2099999999925344E-2</v>
      </c>
      <c r="P135" s="70">
        <f t="shared" si="13"/>
        <v>3.2400000000154708E-2</v>
      </c>
      <c r="Q135" s="70">
        <f t="shared" si="18"/>
        <v>0.11450000000008005</v>
      </c>
      <c r="R135" s="75"/>
      <c r="S135" s="77">
        <f t="shared" si="20"/>
        <v>101.83740000000063</v>
      </c>
      <c r="T135" s="78" t="str">
        <f t="shared" si="14"/>
        <v xml:space="preserve">№115 </v>
      </c>
    </row>
    <row r="136" spans="1:21" ht="17.100000000000001" customHeight="1" x14ac:dyDescent="0.25">
      <c r="A136" s="6"/>
      <c r="B136" s="75" t="s">
        <v>117</v>
      </c>
      <c r="C136" s="85">
        <v>7432.01</v>
      </c>
      <c r="D136" s="85">
        <v>4891.88</v>
      </c>
      <c r="E136" s="85">
        <v>12323.9</v>
      </c>
      <c r="F136" s="70" t="s">
        <v>117</v>
      </c>
      <c r="G136" s="76">
        <v>7432.01</v>
      </c>
      <c r="H136" s="76">
        <v>4891.88</v>
      </c>
      <c r="I136" s="76">
        <v>12323.9</v>
      </c>
      <c r="J136" s="98">
        <f t="shared" si="15"/>
        <v>0</v>
      </c>
      <c r="K136" s="71">
        <f t="shared" si="16"/>
        <v>0</v>
      </c>
      <c r="L136" s="71">
        <f t="shared" si="17"/>
        <v>0</v>
      </c>
      <c r="M136" s="77">
        <v>-20971.459100000007</v>
      </c>
      <c r="N136" s="89"/>
      <c r="O136" s="73">
        <f t="shared" si="12"/>
        <v>0</v>
      </c>
      <c r="P136" s="70">
        <f t="shared" si="13"/>
        <v>0</v>
      </c>
      <c r="Q136" s="70">
        <f t="shared" si="18"/>
        <v>0</v>
      </c>
      <c r="R136" s="75"/>
      <c r="S136" s="77">
        <f t="shared" si="20"/>
        <v>-20971.459100000007</v>
      </c>
      <c r="T136" s="78" t="str">
        <f t="shared" si="14"/>
        <v xml:space="preserve">№116 </v>
      </c>
    </row>
    <row r="137" spans="1:21" ht="17.100000000000001" customHeight="1" x14ac:dyDescent="0.25">
      <c r="A137" s="7" t="s">
        <v>492</v>
      </c>
      <c r="B137" s="79" t="s">
        <v>528</v>
      </c>
      <c r="C137" s="80">
        <v>22647.29</v>
      </c>
      <c r="D137" s="80">
        <v>13552.5</v>
      </c>
      <c r="E137" s="80">
        <v>36199.81</v>
      </c>
      <c r="F137" s="70" t="s">
        <v>394</v>
      </c>
      <c r="G137" s="80">
        <v>22647.29</v>
      </c>
      <c r="H137" s="80">
        <v>13552.5</v>
      </c>
      <c r="I137" s="80">
        <v>36199.81</v>
      </c>
      <c r="J137" s="80">
        <f t="shared" si="15"/>
        <v>0</v>
      </c>
      <c r="K137" s="80">
        <f t="shared" si="16"/>
        <v>0</v>
      </c>
      <c r="L137" s="80">
        <f t="shared" si="17"/>
        <v>0</v>
      </c>
      <c r="M137" s="82">
        <v>286.36779999998811</v>
      </c>
      <c r="N137" s="90"/>
      <c r="O137" s="107">
        <f t="shared" si="12"/>
        <v>0</v>
      </c>
      <c r="P137" s="108">
        <f t="shared" si="13"/>
        <v>0</v>
      </c>
      <c r="Q137" s="108">
        <f t="shared" si="18"/>
        <v>0</v>
      </c>
      <c r="R137" s="79"/>
      <c r="S137" s="82">
        <f t="shared" si="20"/>
        <v>286.36779999998811</v>
      </c>
      <c r="T137" s="83" t="str">
        <f t="shared" si="14"/>
        <v>№117 сбыт</v>
      </c>
    </row>
    <row r="138" spans="1:21" ht="17.100000000000001" customHeight="1" x14ac:dyDescent="0.25">
      <c r="A138" s="6" t="s">
        <v>240</v>
      </c>
      <c r="B138" s="79" t="s">
        <v>311</v>
      </c>
      <c r="C138" s="106"/>
      <c r="D138" s="106"/>
      <c r="E138" s="106"/>
      <c r="F138" s="70"/>
      <c r="G138" s="81"/>
      <c r="H138" s="81"/>
      <c r="I138" s="81"/>
      <c r="J138" s="81">
        <f t="shared" si="15"/>
        <v>0</v>
      </c>
      <c r="K138" s="81">
        <f t="shared" si="16"/>
        <v>0</v>
      </c>
      <c r="L138" s="81">
        <f t="shared" si="17"/>
        <v>0</v>
      </c>
      <c r="M138" s="82">
        <v>-1.9000000011146767E-3</v>
      </c>
      <c r="N138" s="90"/>
      <c r="O138" s="107">
        <f t="shared" ref="O138:O201" si="21">J138*O$6</f>
        <v>0</v>
      </c>
      <c r="P138" s="108">
        <f t="shared" ref="P138:P201" si="22">K138*P$6</f>
        <v>0</v>
      </c>
      <c r="Q138" s="108">
        <f t="shared" si="18"/>
        <v>0</v>
      </c>
      <c r="R138" s="79"/>
      <c r="S138" s="82">
        <f t="shared" si="20"/>
        <v>-1.9000000011146767E-3</v>
      </c>
      <c r="T138" s="83" t="str">
        <f t="shared" ref="T138:T201" si="23">B138</f>
        <v>№118 сбыт</v>
      </c>
    </row>
    <row r="139" spans="1:21" ht="17.100000000000001" customHeight="1" x14ac:dyDescent="0.25">
      <c r="A139" s="6"/>
      <c r="B139" s="75" t="s">
        <v>118</v>
      </c>
      <c r="C139" s="105"/>
      <c r="D139" s="105"/>
      <c r="E139" s="105"/>
      <c r="F139" s="70"/>
      <c r="G139" s="76"/>
      <c r="H139" s="76"/>
      <c r="I139" s="76"/>
      <c r="J139" s="98">
        <f t="shared" ref="J139:J202" si="24">G139-C139</f>
        <v>0</v>
      </c>
      <c r="K139" s="71">
        <f t="shared" ref="K139:K202" si="25">H139-D139</f>
        <v>0</v>
      </c>
      <c r="L139" s="71">
        <f t="shared" ref="L139:L202" si="26">I139-E139</f>
        <v>0</v>
      </c>
      <c r="M139" s="77">
        <v>0</v>
      </c>
      <c r="N139" s="89"/>
      <c r="O139" s="73">
        <f t="shared" si="21"/>
        <v>0</v>
      </c>
      <c r="P139" s="70">
        <f t="shared" si="22"/>
        <v>0</v>
      </c>
      <c r="Q139" s="70">
        <f t="shared" ref="Q139:Q202" si="27">O139+P139</f>
        <v>0</v>
      </c>
      <c r="R139" s="75"/>
      <c r="S139" s="77">
        <f t="shared" si="20"/>
        <v>0</v>
      </c>
      <c r="T139" s="78" t="str">
        <f t="shared" si="23"/>
        <v>№118а не установлен</v>
      </c>
    </row>
    <row r="140" spans="1:21" ht="17.100000000000001" customHeight="1" x14ac:dyDescent="0.25">
      <c r="A140" s="6"/>
      <c r="B140" s="75" t="s">
        <v>119</v>
      </c>
      <c r="C140" s="85">
        <v>5447.18</v>
      </c>
      <c r="D140" s="85">
        <v>5950.29</v>
      </c>
      <c r="E140" s="85">
        <v>11397.48</v>
      </c>
      <c r="F140" s="70"/>
      <c r="G140" s="85">
        <v>5447.18</v>
      </c>
      <c r="H140" s="85">
        <v>5950.29</v>
      </c>
      <c r="I140" s="85">
        <v>11397.48</v>
      </c>
      <c r="J140" s="98">
        <f t="shared" si="24"/>
        <v>0</v>
      </c>
      <c r="K140" s="71">
        <f t="shared" si="25"/>
        <v>0</v>
      </c>
      <c r="L140" s="71">
        <f t="shared" si="26"/>
        <v>0</v>
      </c>
      <c r="M140" s="77">
        <v>-1787.0723000000014</v>
      </c>
      <c r="N140" s="89"/>
      <c r="O140" s="73">
        <f t="shared" si="21"/>
        <v>0</v>
      </c>
      <c r="P140" s="70">
        <f t="shared" si="22"/>
        <v>0</v>
      </c>
      <c r="Q140" s="70">
        <f t="shared" si="27"/>
        <v>0</v>
      </c>
      <c r="R140" s="75"/>
      <c r="S140" s="77">
        <f t="shared" si="20"/>
        <v>-1787.0723000000014</v>
      </c>
      <c r="T140" s="78" t="str">
        <f t="shared" si="23"/>
        <v xml:space="preserve">№119 </v>
      </c>
    </row>
    <row r="141" spans="1:21" ht="17.100000000000001" customHeight="1" x14ac:dyDescent="0.25">
      <c r="A141" s="6"/>
      <c r="B141" s="75" t="s">
        <v>120</v>
      </c>
      <c r="C141" s="76">
        <v>1915.08</v>
      </c>
      <c r="D141" s="76">
        <v>414.39</v>
      </c>
      <c r="E141" s="76">
        <v>2329.48</v>
      </c>
      <c r="F141" s="70"/>
      <c r="G141" s="76">
        <v>1915.08</v>
      </c>
      <c r="H141" s="76">
        <v>414.39</v>
      </c>
      <c r="I141" s="76">
        <v>2329.48</v>
      </c>
      <c r="J141" s="98">
        <f t="shared" si="24"/>
        <v>0</v>
      </c>
      <c r="K141" s="71">
        <f t="shared" si="25"/>
        <v>0</v>
      </c>
      <c r="L141" s="71">
        <f t="shared" si="26"/>
        <v>0</v>
      </c>
      <c r="M141" s="77">
        <v>0</v>
      </c>
      <c r="N141" s="89"/>
      <c r="O141" s="73">
        <f t="shared" si="21"/>
        <v>0</v>
      </c>
      <c r="P141" s="70">
        <f t="shared" si="22"/>
        <v>0</v>
      </c>
      <c r="Q141" s="70">
        <f t="shared" si="27"/>
        <v>0</v>
      </c>
      <c r="R141" s="75"/>
      <c r="S141" s="77">
        <f t="shared" ref="S141:S172" si="28">M141-Q141+N141+R141</f>
        <v>0</v>
      </c>
      <c r="T141" s="78" t="str">
        <f t="shared" si="23"/>
        <v>№120  снят</v>
      </c>
    </row>
    <row r="142" spans="1:21" ht="17.100000000000001" customHeight="1" x14ac:dyDescent="0.25">
      <c r="A142" s="6" t="s">
        <v>493</v>
      </c>
      <c r="B142" s="79" t="s">
        <v>121</v>
      </c>
      <c r="C142" s="106"/>
      <c r="D142" s="106"/>
      <c r="E142" s="106"/>
      <c r="F142" s="70"/>
      <c r="G142" s="80"/>
      <c r="H142" s="80"/>
      <c r="I142" s="80"/>
      <c r="J142" s="80">
        <f t="shared" si="24"/>
        <v>0</v>
      </c>
      <c r="K142" s="80">
        <f t="shared" si="25"/>
        <v>0</v>
      </c>
      <c r="L142" s="80">
        <f t="shared" si="26"/>
        <v>0</v>
      </c>
      <c r="M142" s="82">
        <v>7.9999999998108251E-3</v>
      </c>
      <c r="N142" s="90"/>
      <c r="O142" s="107">
        <f t="shared" si="21"/>
        <v>0</v>
      </c>
      <c r="P142" s="108">
        <f t="shared" si="22"/>
        <v>0</v>
      </c>
      <c r="Q142" s="108">
        <f t="shared" si="27"/>
        <v>0</v>
      </c>
      <c r="R142" s="79"/>
      <c r="S142" s="82">
        <f t="shared" si="28"/>
        <v>7.9999999998108251E-3</v>
      </c>
      <c r="T142" s="83" t="str">
        <f t="shared" si="23"/>
        <v xml:space="preserve">№121 </v>
      </c>
    </row>
    <row r="143" spans="1:21" ht="17.100000000000001" customHeight="1" x14ac:dyDescent="0.25">
      <c r="A143" s="7" t="s">
        <v>496</v>
      </c>
      <c r="B143" s="79" t="s">
        <v>526</v>
      </c>
      <c r="C143" s="80">
        <v>1915.1100000000001</v>
      </c>
      <c r="D143" s="80">
        <v>414.42</v>
      </c>
      <c r="E143" s="80">
        <v>2329.5300000000002</v>
      </c>
      <c r="F143" s="70" t="s">
        <v>122</v>
      </c>
      <c r="G143" s="81">
        <v>1915.1100000000001</v>
      </c>
      <c r="H143" s="81">
        <v>414.42</v>
      </c>
      <c r="I143" s="81">
        <v>2329.5500000000002</v>
      </c>
      <c r="J143" s="81">
        <f t="shared" si="24"/>
        <v>0</v>
      </c>
      <c r="K143" s="81">
        <f t="shared" si="25"/>
        <v>0</v>
      </c>
      <c r="L143" s="81">
        <f t="shared" si="26"/>
        <v>1.999999999998181E-2</v>
      </c>
      <c r="M143" s="82">
        <v>-704.43510000000083</v>
      </c>
      <c r="N143" s="90"/>
      <c r="O143" s="107">
        <f t="shared" si="21"/>
        <v>0</v>
      </c>
      <c r="P143" s="108">
        <f t="shared" si="22"/>
        <v>0</v>
      </c>
      <c r="Q143" s="108">
        <f t="shared" si="27"/>
        <v>0</v>
      </c>
      <c r="R143" s="79"/>
      <c r="S143" s="82">
        <f t="shared" si="28"/>
        <v>-704.43510000000083</v>
      </c>
      <c r="T143" s="83" t="str">
        <f t="shared" si="23"/>
        <v>№122 сбыт</v>
      </c>
    </row>
    <row r="144" spans="1:21" ht="17.100000000000001" customHeight="1" x14ac:dyDescent="0.25">
      <c r="A144" s="7" t="s">
        <v>324</v>
      </c>
      <c r="B144" s="79" t="s">
        <v>340</v>
      </c>
      <c r="C144" s="106"/>
      <c r="D144" s="106"/>
      <c r="E144" s="106"/>
      <c r="F144" s="70"/>
      <c r="G144" s="80"/>
      <c r="H144" s="80"/>
      <c r="I144" s="80"/>
      <c r="J144" s="80">
        <f t="shared" si="24"/>
        <v>0</v>
      </c>
      <c r="K144" s="80">
        <f t="shared" si="25"/>
        <v>0</v>
      </c>
      <c r="L144" s="80">
        <f t="shared" si="26"/>
        <v>0</v>
      </c>
      <c r="M144" s="82">
        <v>0.17660000000114451</v>
      </c>
      <c r="N144" s="90"/>
      <c r="O144" s="107">
        <f t="shared" si="21"/>
        <v>0</v>
      </c>
      <c r="P144" s="108">
        <f t="shared" si="22"/>
        <v>0</v>
      </c>
      <c r="Q144" s="108">
        <f t="shared" si="27"/>
        <v>0</v>
      </c>
      <c r="R144" s="79"/>
      <c r="S144" s="82">
        <f t="shared" si="28"/>
        <v>0.17660000000114451</v>
      </c>
      <c r="T144" s="83" t="str">
        <f t="shared" si="23"/>
        <v>№123 сбыт</v>
      </c>
    </row>
    <row r="145" spans="1:21" ht="17.100000000000001" customHeight="1" x14ac:dyDescent="0.25">
      <c r="A145" s="6"/>
      <c r="B145" s="75" t="s">
        <v>123</v>
      </c>
      <c r="C145" s="105"/>
      <c r="D145" s="105"/>
      <c r="E145" s="105"/>
      <c r="F145" s="70"/>
      <c r="G145" s="76"/>
      <c r="H145" s="76"/>
      <c r="I145" s="76"/>
      <c r="J145" s="98">
        <f t="shared" si="24"/>
        <v>0</v>
      </c>
      <c r="K145" s="71">
        <f t="shared" si="25"/>
        <v>0</v>
      </c>
      <c r="L145" s="71">
        <f t="shared" si="26"/>
        <v>0</v>
      </c>
      <c r="M145" s="77">
        <v>29.438200000005395</v>
      </c>
      <c r="N145" s="89"/>
      <c r="O145" s="73">
        <f t="shared" si="21"/>
        <v>0</v>
      </c>
      <c r="P145" s="70">
        <f t="shared" si="22"/>
        <v>0</v>
      </c>
      <c r="Q145" s="70">
        <f t="shared" si="27"/>
        <v>0</v>
      </c>
      <c r="R145" s="75"/>
      <c r="S145" s="77">
        <f t="shared" si="28"/>
        <v>29.438200000005395</v>
      </c>
      <c r="T145" s="78" t="str">
        <f t="shared" si="23"/>
        <v xml:space="preserve">№123а </v>
      </c>
    </row>
    <row r="146" spans="1:21" ht="17.100000000000001" customHeight="1" x14ac:dyDescent="0.25">
      <c r="A146" s="6" t="s">
        <v>236</v>
      </c>
      <c r="B146" s="79" t="s">
        <v>124</v>
      </c>
      <c r="C146" s="106"/>
      <c r="D146" s="106"/>
      <c r="E146" s="106"/>
      <c r="F146" s="70"/>
      <c r="G146" s="80"/>
      <c r="H146" s="80"/>
      <c r="I146" s="80"/>
      <c r="J146" s="80">
        <f t="shared" si="24"/>
        <v>0</v>
      </c>
      <c r="K146" s="80">
        <f t="shared" si="25"/>
        <v>0</v>
      </c>
      <c r="L146" s="80">
        <f t="shared" si="26"/>
        <v>0</v>
      </c>
      <c r="M146" s="82">
        <v>498.18489999999997</v>
      </c>
      <c r="N146" s="90"/>
      <c r="O146" s="107">
        <f t="shared" si="21"/>
        <v>0</v>
      </c>
      <c r="P146" s="108">
        <f t="shared" si="22"/>
        <v>0</v>
      </c>
      <c r="Q146" s="108">
        <f t="shared" si="27"/>
        <v>0</v>
      </c>
      <c r="R146" s="79"/>
      <c r="S146" s="82">
        <f t="shared" si="28"/>
        <v>498.18489999999997</v>
      </c>
      <c r="T146" s="83" t="str">
        <f t="shared" si="23"/>
        <v>№124 сбыт</v>
      </c>
    </row>
    <row r="147" spans="1:21" ht="17.100000000000001" customHeight="1" x14ac:dyDescent="0.25">
      <c r="A147" s="6"/>
      <c r="B147" s="75" t="s">
        <v>125</v>
      </c>
      <c r="C147" s="76">
        <v>3320.34</v>
      </c>
      <c r="D147" s="76">
        <v>1479.79</v>
      </c>
      <c r="E147" s="76">
        <v>4800.21</v>
      </c>
      <c r="F147" s="70" t="s">
        <v>395</v>
      </c>
      <c r="G147" s="76">
        <v>3320.34</v>
      </c>
      <c r="H147" s="76">
        <v>1479.79</v>
      </c>
      <c r="I147" s="76">
        <v>4800.21</v>
      </c>
      <c r="J147" s="98">
        <f t="shared" si="24"/>
        <v>0</v>
      </c>
      <c r="K147" s="71">
        <f t="shared" si="25"/>
        <v>0</v>
      </c>
      <c r="L147" s="71">
        <f t="shared" si="26"/>
        <v>0</v>
      </c>
      <c r="M147" s="77">
        <v>5287.1193999999996</v>
      </c>
      <c r="N147" s="89"/>
      <c r="O147" s="73">
        <f t="shared" si="21"/>
        <v>0</v>
      </c>
      <c r="P147" s="70">
        <f t="shared" si="22"/>
        <v>0</v>
      </c>
      <c r="Q147" s="70">
        <f t="shared" si="27"/>
        <v>0</v>
      </c>
      <c r="R147" s="75"/>
      <c r="S147" s="77">
        <f t="shared" si="28"/>
        <v>5287.1193999999996</v>
      </c>
      <c r="T147" s="78" t="str">
        <f t="shared" si="23"/>
        <v xml:space="preserve">№125 </v>
      </c>
    </row>
    <row r="148" spans="1:21" ht="17.100000000000001" customHeight="1" x14ac:dyDescent="0.25">
      <c r="A148" s="6"/>
      <c r="B148" s="75" t="s">
        <v>126</v>
      </c>
      <c r="C148" s="76">
        <v>7479.4800000000005</v>
      </c>
      <c r="D148" s="76">
        <v>2300.34</v>
      </c>
      <c r="E148" s="76">
        <v>9779.83</v>
      </c>
      <c r="F148" s="70" t="s">
        <v>396</v>
      </c>
      <c r="G148" s="76">
        <v>7479.4800000000005</v>
      </c>
      <c r="H148" s="76">
        <v>2300.34</v>
      </c>
      <c r="I148" s="76">
        <v>9779.83</v>
      </c>
      <c r="J148" s="98">
        <f t="shared" si="24"/>
        <v>0</v>
      </c>
      <c r="K148" s="71">
        <f t="shared" si="25"/>
        <v>0</v>
      </c>
      <c r="L148" s="71">
        <f t="shared" si="26"/>
        <v>0</v>
      </c>
      <c r="M148" s="77">
        <v>0.84650000000160619</v>
      </c>
      <c r="N148" s="89"/>
      <c r="O148" s="73">
        <f t="shared" si="21"/>
        <v>0</v>
      </c>
      <c r="P148" s="70">
        <f t="shared" si="22"/>
        <v>0</v>
      </c>
      <c r="Q148" s="70">
        <f t="shared" si="27"/>
        <v>0</v>
      </c>
      <c r="R148" s="75"/>
      <c r="S148" s="77">
        <f t="shared" si="28"/>
        <v>0.84650000000160619</v>
      </c>
      <c r="T148" s="78" t="str">
        <f t="shared" si="23"/>
        <v xml:space="preserve">№126\1 </v>
      </c>
    </row>
    <row r="149" spans="1:21" ht="17.100000000000001" customHeight="1" x14ac:dyDescent="0.25">
      <c r="A149" s="6"/>
      <c r="B149" s="75" t="s">
        <v>127</v>
      </c>
      <c r="C149" s="76">
        <v>5126.87</v>
      </c>
      <c r="D149" s="76">
        <v>2746.56</v>
      </c>
      <c r="E149" s="76">
        <v>7873.58</v>
      </c>
      <c r="F149" s="70" t="s">
        <v>397</v>
      </c>
      <c r="G149" s="76">
        <v>5126.87</v>
      </c>
      <c r="H149" s="76">
        <v>2746.56</v>
      </c>
      <c r="I149" s="76">
        <v>7873.58</v>
      </c>
      <c r="J149" s="98">
        <f t="shared" si="24"/>
        <v>0</v>
      </c>
      <c r="K149" s="71">
        <f t="shared" si="25"/>
        <v>0</v>
      </c>
      <c r="L149" s="71">
        <f t="shared" si="26"/>
        <v>0</v>
      </c>
      <c r="M149" s="77">
        <v>2947.0787</v>
      </c>
      <c r="N149" s="89"/>
      <c r="O149" s="73">
        <f t="shared" si="21"/>
        <v>0</v>
      </c>
      <c r="P149" s="70">
        <f t="shared" si="22"/>
        <v>0</v>
      </c>
      <c r="Q149" s="70">
        <f t="shared" si="27"/>
        <v>0</v>
      </c>
      <c r="R149" s="75"/>
      <c r="S149" s="77">
        <f t="shared" si="28"/>
        <v>2947.0787</v>
      </c>
      <c r="T149" s="78" t="str">
        <f t="shared" si="23"/>
        <v xml:space="preserve">№126\2 </v>
      </c>
    </row>
    <row r="150" spans="1:21" ht="17.100000000000001" customHeight="1" x14ac:dyDescent="0.25">
      <c r="A150" s="6"/>
      <c r="B150" s="75" t="s">
        <v>128</v>
      </c>
      <c r="C150" s="85">
        <v>93.84</v>
      </c>
      <c r="D150" s="85">
        <v>508.38</v>
      </c>
      <c r="E150" s="85">
        <v>602.24</v>
      </c>
      <c r="F150" s="70" t="s">
        <v>398</v>
      </c>
      <c r="G150" s="76">
        <v>93.850000000000009</v>
      </c>
      <c r="H150" s="76">
        <v>508.38</v>
      </c>
      <c r="I150" s="76">
        <v>602.25</v>
      </c>
      <c r="J150" s="98">
        <f t="shared" si="24"/>
        <v>1.0000000000005116E-2</v>
      </c>
      <c r="K150" s="71">
        <f t="shared" si="25"/>
        <v>0</v>
      </c>
      <c r="L150" s="71">
        <f t="shared" si="26"/>
        <v>9.9999999999909051E-3</v>
      </c>
      <c r="M150" s="77">
        <v>905.08929999999975</v>
      </c>
      <c r="N150" s="89"/>
      <c r="O150" s="73">
        <f t="shared" si="21"/>
        <v>8.2100000000042014E-2</v>
      </c>
      <c r="P150" s="70">
        <f t="shared" si="22"/>
        <v>0</v>
      </c>
      <c r="Q150" s="70">
        <f t="shared" si="27"/>
        <v>8.2100000000042014E-2</v>
      </c>
      <c r="R150" s="75"/>
      <c r="S150" s="77">
        <f t="shared" si="28"/>
        <v>905.00719999999967</v>
      </c>
      <c r="T150" s="78" t="str">
        <f t="shared" si="23"/>
        <v xml:space="preserve">№127 </v>
      </c>
    </row>
    <row r="151" spans="1:21" ht="17.100000000000001" customHeight="1" x14ac:dyDescent="0.25">
      <c r="A151" s="6" t="s">
        <v>239</v>
      </c>
      <c r="B151" s="79" t="s">
        <v>129</v>
      </c>
      <c r="C151" s="106"/>
      <c r="D151" s="106"/>
      <c r="E151" s="106"/>
      <c r="F151" s="70"/>
      <c r="G151" s="80"/>
      <c r="H151" s="80"/>
      <c r="I151" s="80"/>
      <c r="J151" s="80">
        <f t="shared" si="24"/>
        <v>0</v>
      </c>
      <c r="K151" s="80">
        <f t="shared" si="25"/>
        <v>0</v>
      </c>
      <c r="L151" s="80">
        <f t="shared" si="26"/>
        <v>0</v>
      </c>
      <c r="M151" s="82">
        <v>711.49490875777678</v>
      </c>
      <c r="N151" s="90"/>
      <c r="O151" s="107">
        <f t="shared" si="21"/>
        <v>0</v>
      </c>
      <c r="P151" s="108">
        <f t="shared" si="22"/>
        <v>0</v>
      </c>
      <c r="Q151" s="108">
        <f t="shared" si="27"/>
        <v>0</v>
      </c>
      <c r="R151" s="79"/>
      <c r="S151" s="82">
        <f t="shared" si="28"/>
        <v>711.49490875777678</v>
      </c>
      <c r="T151" s="83" t="str">
        <f t="shared" si="23"/>
        <v>№128 сбыт</v>
      </c>
    </row>
    <row r="152" spans="1:21" ht="17.100000000000001" customHeight="1" x14ac:dyDescent="0.25">
      <c r="A152" s="6"/>
      <c r="B152" s="75" t="s">
        <v>460</v>
      </c>
      <c r="C152" s="76">
        <v>53452.188000000002</v>
      </c>
      <c r="D152" s="76">
        <v>25292.599000000002</v>
      </c>
      <c r="E152" s="76">
        <v>78744.786999999997</v>
      </c>
      <c r="F152" s="70" t="s">
        <v>130</v>
      </c>
      <c r="G152" s="76">
        <v>53841.25</v>
      </c>
      <c r="H152" s="76">
        <v>25497.75</v>
      </c>
      <c r="I152" s="76">
        <v>79339</v>
      </c>
      <c r="J152" s="98">
        <f t="shared" si="24"/>
        <v>389.06199999999808</v>
      </c>
      <c r="K152" s="71">
        <f t="shared" si="25"/>
        <v>205.15099999999802</v>
      </c>
      <c r="L152" s="71">
        <f t="shared" si="26"/>
        <v>594.21300000000338</v>
      </c>
      <c r="M152" s="77">
        <v>5319.81</v>
      </c>
      <c r="N152" s="89">
        <v>6000</v>
      </c>
      <c r="O152" s="73">
        <f t="shared" si="21"/>
        <v>3194.1990199999846</v>
      </c>
      <c r="P152" s="70">
        <f t="shared" si="22"/>
        <v>664.68923999999367</v>
      </c>
      <c r="Q152" s="70">
        <f t="shared" si="27"/>
        <v>3858.8882599999783</v>
      </c>
      <c r="R152" s="75"/>
      <c r="S152" s="77">
        <f t="shared" si="28"/>
        <v>7460.9217400000216</v>
      </c>
      <c r="T152" s="78" t="str">
        <f t="shared" si="23"/>
        <v>№129 3ф</v>
      </c>
    </row>
    <row r="153" spans="1:21" ht="17.100000000000001" customHeight="1" x14ac:dyDescent="0.25">
      <c r="A153" s="6" t="s">
        <v>253</v>
      </c>
      <c r="B153" s="79" t="s">
        <v>131</v>
      </c>
      <c r="C153" s="106"/>
      <c r="D153" s="106"/>
      <c r="E153" s="106"/>
      <c r="F153" s="70"/>
      <c r="G153" s="80"/>
      <c r="H153" s="80"/>
      <c r="I153" s="80"/>
      <c r="J153" s="80">
        <f t="shared" si="24"/>
        <v>0</v>
      </c>
      <c r="K153" s="80">
        <f t="shared" si="25"/>
        <v>0</v>
      </c>
      <c r="L153" s="80">
        <f t="shared" si="26"/>
        <v>0</v>
      </c>
      <c r="M153" s="82">
        <v>1.5999999977793777E-3</v>
      </c>
      <c r="N153" s="90"/>
      <c r="O153" s="107">
        <f t="shared" si="21"/>
        <v>0</v>
      </c>
      <c r="P153" s="108">
        <f t="shared" si="22"/>
        <v>0</v>
      </c>
      <c r="Q153" s="108">
        <f t="shared" si="27"/>
        <v>0</v>
      </c>
      <c r="R153" s="79"/>
      <c r="S153" s="82">
        <f t="shared" si="28"/>
        <v>1.5999999977793777E-3</v>
      </c>
      <c r="T153" s="83" t="str">
        <f t="shared" si="23"/>
        <v>№130 сбыт</v>
      </c>
    </row>
    <row r="154" spans="1:21" ht="17.100000000000001" customHeight="1" x14ac:dyDescent="0.25">
      <c r="A154" s="6"/>
      <c r="B154" s="75" t="s">
        <v>132</v>
      </c>
      <c r="C154" s="105"/>
      <c r="D154" s="105"/>
      <c r="E154" s="105"/>
      <c r="F154" s="70"/>
      <c r="G154" s="76"/>
      <c r="H154" s="76"/>
      <c r="I154" s="76"/>
      <c r="J154" s="98">
        <f t="shared" si="24"/>
        <v>0</v>
      </c>
      <c r="K154" s="71">
        <f t="shared" si="25"/>
        <v>0</v>
      </c>
      <c r="L154" s="71">
        <f t="shared" si="26"/>
        <v>0</v>
      </c>
      <c r="M154" s="77">
        <v>0</v>
      </c>
      <c r="N154" s="89"/>
      <c r="O154" s="73">
        <f t="shared" si="21"/>
        <v>0</v>
      </c>
      <c r="P154" s="70">
        <f t="shared" si="22"/>
        <v>0</v>
      </c>
      <c r="Q154" s="70">
        <f t="shared" si="27"/>
        <v>0</v>
      </c>
      <c r="R154" s="75"/>
      <c r="S154" s="77">
        <f t="shared" si="28"/>
        <v>0</v>
      </c>
      <c r="T154" s="78" t="str">
        <f t="shared" si="23"/>
        <v xml:space="preserve">№131 </v>
      </c>
    </row>
    <row r="155" spans="1:21" ht="17.100000000000001" customHeight="1" x14ac:dyDescent="0.25">
      <c r="A155" s="6" t="s">
        <v>252</v>
      </c>
      <c r="B155" s="79" t="s">
        <v>310</v>
      </c>
      <c r="C155" s="81">
        <v>3799.73</v>
      </c>
      <c r="D155" s="81">
        <v>1146.42</v>
      </c>
      <c r="E155" s="81">
        <v>4946.16</v>
      </c>
      <c r="F155" s="70"/>
      <c r="G155" s="81">
        <v>3799.73</v>
      </c>
      <c r="H155" s="81">
        <v>1146.42</v>
      </c>
      <c r="I155" s="81">
        <v>4946.16</v>
      </c>
      <c r="J155" s="98">
        <f t="shared" si="24"/>
        <v>0</v>
      </c>
      <c r="K155" s="71">
        <f t="shared" si="25"/>
        <v>0</v>
      </c>
      <c r="L155" s="71">
        <f t="shared" si="26"/>
        <v>0</v>
      </c>
      <c r="M155" s="82">
        <v>0</v>
      </c>
      <c r="N155" s="90"/>
      <c r="O155" s="107">
        <f t="shared" si="21"/>
        <v>0</v>
      </c>
      <c r="P155" s="108">
        <f t="shared" si="22"/>
        <v>0</v>
      </c>
      <c r="Q155" s="108">
        <f t="shared" si="27"/>
        <v>0</v>
      </c>
      <c r="R155" s="79"/>
      <c r="S155" s="82">
        <f t="shared" si="28"/>
        <v>0</v>
      </c>
      <c r="T155" s="83" t="str">
        <f t="shared" si="23"/>
        <v>№132 сбыт</v>
      </c>
    </row>
    <row r="156" spans="1:21" ht="17.100000000000001" customHeight="1" x14ac:dyDescent="0.25">
      <c r="A156" s="6" t="s">
        <v>331</v>
      </c>
      <c r="B156" s="79" t="s">
        <v>341</v>
      </c>
      <c r="C156" s="81">
        <v>3188.13</v>
      </c>
      <c r="D156" s="81">
        <v>3501.2000000000003</v>
      </c>
      <c r="E156" s="81">
        <v>6689.33</v>
      </c>
      <c r="F156" s="70"/>
      <c r="G156" s="81">
        <v>3188.13</v>
      </c>
      <c r="H156" s="81">
        <v>3501.2000000000003</v>
      </c>
      <c r="I156" s="81">
        <v>6689.33</v>
      </c>
      <c r="J156" s="98">
        <f t="shared" si="24"/>
        <v>0</v>
      </c>
      <c r="K156" s="71">
        <f t="shared" si="25"/>
        <v>0</v>
      </c>
      <c r="L156" s="71">
        <f t="shared" si="26"/>
        <v>0</v>
      </c>
      <c r="M156" s="82">
        <v>0</v>
      </c>
      <c r="N156" s="90"/>
      <c r="O156" s="107">
        <f t="shared" si="21"/>
        <v>0</v>
      </c>
      <c r="P156" s="108">
        <f t="shared" si="22"/>
        <v>0</v>
      </c>
      <c r="Q156" s="108">
        <f t="shared" si="27"/>
        <v>0</v>
      </c>
      <c r="R156" s="79"/>
      <c r="S156" s="82">
        <f t="shared" si="28"/>
        <v>0</v>
      </c>
      <c r="T156" s="83" t="str">
        <f t="shared" si="23"/>
        <v>№133 сбыт</v>
      </c>
    </row>
    <row r="157" spans="1:21" ht="17.100000000000001" customHeight="1" x14ac:dyDescent="0.25">
      <c r="A157" s="6"/>
      <c r="B157" s="75" t="s">
        <v>133</v>
      </c>
      <c r="C157" s="85">
        <v>2837.35</v>
      </c>
      <c r="D157" s="85">
        <v>1108.69</v>
      </c>
      <c r="E157" s="85">
        <v>3946.08</v>
      </c>
      <c r="F157" s="70" t="s">
        <v>399</v>
      </c>
      <c r="G157" s="76">
        <v>2837.36</v>
      </c>
      <c r="H157" s="76">
        <v>1108.69</v>
      </c>
      <c r="I157" s="76">
        <v>3946.08</v>
      </c>
      <c r="J157" s="98">
        <f t="shared" si="24"/>
        <v>1.0000000000218279E-2</v>
      </c>
      <c r="K157" s="71">
        <f t="shared" si="25"/>
        <v>0</v>
      </c>
      <c r="L157" s="71">
        <f t="shared" si="26"/>
        <v>0</v>
      </c>
      <c r="M157" s="77">
        <v>190.08040000000156</v>
      </c>
      <c r="N157" s="89"/>
      <c r="O157" s="73">
        <f t="shared" si="21"/>
        <v>8.2100000001792073E-2</v>
      </c>
      <c r="P157" s="70">
        <f t="shared" si="22"/>
        <v>0</v>
      </c>
      <c r="Q157" s="70">
        <f t="shared" si="27"/>
        <v>8.2100000001792073E-2</v>
      </c>
      <c r="R157" s="75"/>
      <c r="S157" s="77">
        <f t="shared" si="28"/>
        <v>189.99829999999977</v>
      </c>
      <c r="T157" s="78" t="str">
        <f t="shared" si="23"/>
        <v xml:space="preserve">№134 </v>
      </c>
    </row>
    <row r="158" spans="1:21" ht="17.100000000000001" customHeight="1" x14ac:dyDescent="0.25">
      <c r="A158" s="6"/>
      <c r="B158" s="75" t="s">
        <v>134</v>
      </c>
      <c r="C158" s="76">
        <v>2990.6</v>
      </c>
      <c r="D158" s="76">
        <v>1643.1100000000001</v>
      </c>
      <c r="E158" s="76">
        <v>4633.7300000000005</v>
      </c>
      <c r="F158" s="70" t="s">
        <v>400</v>
      </c>
      <c r="G158" s="76">
        <v>2990.6</v>
      </c>
      <c r="H158" s="76">
        <v>1643.1100000000001</v>
      </c>
      <c r="I158" s="76">
        <v>4633.7300000000005</v>
      </c>
      <c r="J158" s="98">
        <f t="shared" si="24"/>
        <v>0</v>
      </c>
      <c r="K158" s="71">
        <f t="shared" si="25"/>
        <v>0</v>
      </c>
      <c r="L158" s="71">
        <f t="shared" si="26"/>
        <v>0</v>
      </c>
      <c r="M158" s="77">
        <v>0.21470000000143954</v>
      </c>
      <c r="N158" s="89"/>
      <c r="O158" s="73">
        <f t="shared" si="21"/>
        <v>0</v>
      </c>
      <c r="P158" s="70">
        <f t="shared" si="22"/>
        <v>0</v>
      </c>
      <c r="Q158" s="70">
        <f t="shared" si="27"/>
        <v>0</v>
      </c>
      <c r="R158" s="75"/>
      <c r="S158" s="77">
        <f t="shared" si="28"/>
        <v>0.21470000000143954</v>
      </c>
      <c r="T158" s="78" t="str">
        <f t="shared" si="23"/>
        <v xml:space="preserve">№135 </v>
      </c>
    </row>
    <row r="159" spans="1:21" ht="17.100000000000001" customHeight="1" x14ac:dyDescent="0.25">
      <c r="A159" s="16" t="s">
        <v>449</v>
      </c>
      <c r="B159" s="75" t="s">
        <v>135</v>
      </c>
      <c r="C159" s="76">
        <v>1812.6000000000001</v>
      </c>
      <c r="D159" s="76">
        <v>1369.13</v>
      </c>
      <c r="E159" s="76">
        <v>3181.7400000000002</v>
      </c>
      <c r="F159" s="70" t="s">
        <v>401</v>
      </c>
      <c r="G159" s="76">
        <v>1812.6000000000001</v>
      </c>
      <c r="H159" s="76">
        <v>1369.13</v>
      </c>
      <c r="I159" s="76">
        <v>3181.7400000000002</v>
      </c>
      <c r="J159" s="98">
        <f t="shared" si="24"/>
        <v>0</v>
      </c>
      <c r="K159" s="71">
        <f t="shared" si="25"/>
        <v>0</v>
      </c>
      <c r="L159" s="71">
        <f t="shared" si="26"/>
        <v>0</v>
      </c>
      <c r="M159" s="77">
        <v>7361.8524999999981</v>
      </c>
      <c r="N159" s="89"/>
      <c r="O159" s="73">
        <f t="shared" si="21"/>
        <v>0</v>
      </c>
      <c r="P159" s="70">
        <f t="shared" si="22"/>
        <v>0</v>
      </c>
      <c r="Q159" s="70">
        <f t="shared" si="27"/>
        <v>0</v>
      </c>
      <c r="R159" s="75"/>
      <c r="S159" s="77">
        <f t="shared" si="28"/>
        <v>7361.8524999999981</v>
      </c>
      <c r="T159" s="78" t="str">
        <f t="shared" si="23"/>
        <v xml:space="preserve">№136 </v>
      </c>
    </row>
    <row r="160" spans="1:21" ht="17.100000000000001" customHeight="1" x14ac:dyDescent="0.25">
      <c r="A160" s="7" t="s">
        <v>485</v>
      </c>
      <c r="B160" s="79" t="s">
        <v>525</v>
      </c>
      <c r="C160" s="81">
        <v>6489.18</v>
      </c>
      <c r="D160" s="81">
        <v>2795.73</v>
      </c>
      <c r="E160" s="81">
        <v>9284.94</v>
      </c>
      <c r="F160" s="70" t="s">
        <v>402</v>
      </c>
      <c r="G160" s="81">
        <v>6489.1900000000005</v>
      </c>
      <c r="H160" s="81">
        <v>2795.73</v>
      </c>
      <c r="I160" s="81">
        <v>9284.9500000000007</v>
      </c>
      <c r="J160" s="81">
        <f t="shared" si="24"/>
        <v>1.0000000000218279E-2</v>
      </c>
      <c r="K160" s="81">
        <f t="shared" si="25"/>
        <v>0</v>
      </c>
      <c r="L160" s="81">
        <f t="shared" si="26"/>
        <v>1.0000000000218279E-2</v>
      </c>
      <c r="M160" s="82">
        <v>-20.093899999999635</v>
      </c>
      <c r="N160" s="90"/>
      <c r="O160" s="107">
        <f t="shared" si="21"/>
        <v>8.2100000001792073E-2</v>
      </c>
      <c r="P160" s="108">
        <f t="shared" si="22"/>
        <v>0</v>
      </c>
      <c r="Q160" s="108">
        <f t="shared" si="27"/>
        <v>8.2100000001792073E-2</v>
      </c>
      <c r="R160" s="79"/>
      <c r="S160" s="82">
        <f t="shared" si="28"/>
        <v>-20.176000000001427</v>
      </c>
      <c r="T160" s="83" t="str">
        <f t="shared" si="23"/>
        <v>№137 сбыт</v>
      </c>
      <c r="U160" s="3" t="s">
        <v>448</v>
      </c>
    </row>
    <row r="161" spans="1:21" ht="17.100000000000001" customHeight="1" x14ac:dyDescent="0.25">
      <c r="A161" s="7" t="s">
        <v>462</v>
      </c>
      <c r="B161" s="79" t="s">
        <v>524</v>
      </c>
      <c r="C161" s="106"/>
      <c r="D161" s="106"/>
      <c r="E161" s="106"/>
      <c r="F161" s="70"/>
      <c r="G161" s="81"/>
      <c r="H161" s="81"/>
      <c r="I161" s="81"/>
      <c r="J161" s="81">
        <f t="shared" si="24"/>
        <v>0</v>
      </c>
      <c r="K161" s="81">
        <f t="shared" si="25"/>
        <v>0</v>
      </c>
      <c r="L161" s="81">
        <f t="shared" si="26"/>
        <v>0</v>
      </c>
      <c r="M161" s="82">
        <v>-4997.57</v>
      </c>
      <c r="N161" s="90"/>
      <c r="O161" s="107">
        <f t="shared" si="21"/>
        <v>0</v>
      </c>
      <c r="P161" s="108">
        <f t="shared" si="22"/>
        <v>0</v>
      </c>
      <c r="Q161" s="108">
        <f t="shared" si="27"/>
        <v>0</v>
      </c>
      <c r="R161" s="79"/>
      <c r="S161" s="82">
        <f t="shared" si="28"/>
        <v>-4997.57</v>
      </c>
      <c r="T161" s="83" t="str">
        <f t="shared" si="23"/>
        <v>№138 сбыт</v>
      </c>
    </row>
    <row r="162" spans="1:21" ht="17.100000000000001" customHeight="1" x14ac:dyDescent="0.25">
      <c r="A162" s="7" t="s">
        <v>487</v>
      </c>
      <c r="B162" s="79" t="s">
        <v>523</v>
      </c>
      <c r="C162" s="106"/>
      <c r="D162" s="106"/>
      <c r="E162" s="106"/>
      <c r="F162" s="70"/>
      <c r="G162" s="81"/>
      <c r="H162" s="81"/>
      <c r="I162" s="81"/>
      <c r="J162" s="81">
        <f t="shared" si="24"/>
        <v>0</v>
      </c>
      <c r="K162" s="81">
        <f t="shared" si="25"/>
        <v>0</v>
      </c>
      <c r="L162" s="81">
        <f t="shared" si="26"/>
        <v>0</v>
      </c>
      <c r="M162" s="82">
        <v>-2.7000000081898179E-3</v>
      </c>
      <c r="N162" s="90"/>
      <c r="O162" s="107">
        <f t="shared" si="21"/>
        <v>0</v>
      </c>
      <c r="P162" s="108">
        <f t="shared" si="22"/>
        <v>0</v>
      </c>
      <c r="Q162" s="108">
        <f t="shared" si="27"/>
        <v>0</v>
      </c>
      <c r="R162" s="79"/>
      <c r="S162" s="82">
        <f t="shared" si="28"/>
        <v>-2.7000000081898179E-3</v>
      </c>
      <c r="T162" s="83" t="str">
        <f t="shared" si="23"/>
        <v>№139 сбыт</v>
      </c>
    </row>
    <row r="163" spans="1:21" ht="17.100000000000001" customHeight="1" x14ac:dyDescent="0.25">
      <c r="A163" s="6"/>
      <c r="B163" s="75" t="s">
        <v>136</v>
      </c>
      <c r="C163" s="105"/>
      <c r="D163" s="105"/>
      <c r="E163" s="105"/>
      <c r="F163" s="70"/>
      <c r="G163" s="76"/>
      <c r="H163" s="76"/>
      <c r="I163" s="76"/>
      <c r="J163" s="98">
        <f t="shared" si="24"/>
        <v>0</v>
      </c>
      <c r="K163" s="71">
        <f t="shared" si="25"/>
        <v>0</v>
      </c>
      <c r="L163" s="71">
        <f t="shared" si="26"/>
        <v>0</v>
      </c>
      <c r="M163" s="77">
        <v>0.75610000000051514</v>
      </c>
      <c r="N163" s="89"/>
      <c r="O163" s="73">
        <f t="shared" si="21"/>
        <v>0</v>
      </c>
      <c r="P163" s="70">
        <f t="shared" si="22"/>
        <v>0</v>
      </c>
      <c r="Q163" s="70">
        <f t="shared" si="27"/>
        <v>0</v>
      </c>
      <c r="R163" s="75"/>
      <c r="S163" s="77">
        <f t="shared" si="28"/>
        <v>0.75610000000051514</v>
      </c>
      <c r="T163" s="78" t="str">
        <f t="shared" si="23"/>
        <v xml:space="preserve">№140 </v>
      </c>
    </row>
    <row r="164" spans="1:21" ht="17.100000000000001" customHeight="1" x14ac:dyDescent="0.25">
      <c r="A164" s="9" t="s">
        <v>555</v>
      </c>
      <c r="B164" s="79" t="s">
        <v>137</v>
      </c>
      <c r="C164" s="106"/>
      <c r="D164" s="106"/>
      <c r="E164" s="106"/>
      <c r="F164" s="70"/>
      <c r="G164" s="81"/>
      <c r="H164" s="81"/>
      <c r="I164" s="81"/>
      <c r="J164" s="81">
        <f t="shared" si="24"/>
        <v>0</v>
      </c>
      <c r="K164" s="81">
        <f t="shared" si="25"/>
        <v>0</v>
      </c>
      <c r="L164" s="81">
        <f t="shared" si="26"/>
        <v>0</v>
      </c>
      <c r="M164" s="82">
        <v>-1.8000000018218998E-3</v>
      </c>
      <c r="N164" s="90"/>
      <c r="O164" s="107">
        <f t="shared" si="21"/>
        <v>0</v>
      </c>
      <c r="P164" s="108">
        <f t="shared" si="22"/>
        <v>0</v>
      </c>
      <c r="Q164" s="108">
        <f t="shared" si="27"/>
        <v>0</v>
      </c>
      <c r="R164" s="79"/>
      <c r="S164" s="82">
        <f t="shared" si="28"/>
        <v>-1.8000000018218998E-3</v>
      </c>
      <c r="T164" s="83" t="str">
        <f t="shared" si="23"/>
        <v>№141\1 сбыт</v>
      </c>
    </row>
    <row r="165" spans="1:21" ht="17.100000000000001" customHeight="1" x14ac:dyDescent="0.25">
      <c r="A165" s="6"/>
      <c r="B165" s="75" t="s">
        <v>138</v>
      </c>
      <c r="C165" s="85">
        <v>4036.4500000000003</v>
      </c>
      <c r="D165" s="85">
        <v>898.22</v>
      </c>
      <c r="E165" s="85">
        <v>4934.68</v>
      </c>
      <c r="F165" s="70" t="s">
        <v>138</v>
      </c>
      <c r="G165" s="76">
        <v>4036.4500000000003</v>
      </c>
      <c r="H165" s="76">
        <v>898.22</v>
      </c>
      <c r="I165" s="76">
        <v>4934.68</v>
      </c>
      <c r="J165" s="98">
        <f t="shared" si="24"/>
        <v>0</v>
      </c>
      <c r="K165" s="71">
        <f t="shared" si="25"/>
        <v>0</v>
      </c>
      <c r="L165" s="71">
        <f t="shared" si="26"/>
        <v>0</v>
      </c>
      <c r="M165" s="77">
        <v>-12.752700000002278</v>
      </c>
      <c r="N165" s="89"/>
      <c r="O165" s="73">
        <f t="shared" si="21"/>
        <v>0</v>
      </c>
      <c r="P165" s="70">
        <f t="shared" si="22"/>
        <v>0</v>
      </c>
      <c r="Q165" s="70">
        <f t="shared" si="27"/>
        <v>0</v>
      </c>
      <c r="R165" s="75"/>
      <c r="S165" s="77">
        <f t="shared" si="28"/>
        <v>-12.752700000002278</v>
      </c>
      <c r="T165" s="78" t="str">
        <f t="shared" si="23"/>
        <v xml:space="preserve">№141\2 </v>
      </c>
    </row>
    <row r="166" spans="1:21" ht="17.100000000000001" customHeight="1" x14ac:dyDescent="0.25">
      <c r="A166" s="6" t="s">
        <v>292</v>
      </c>
      <c r="B166" s="79" t="s">
        <v>309</v>
      </c>
      <c r="C166" s="80"/>
      <c r="D166" s="80"/>
      <c r="E166" s="80"/>
      <c r="F166" s="70"/>
      <c r="G166" s="81"/>
      <c r="H166" s="81"/>
      <c r="I166" s="81"/>
      <c r="J166" s="81">
        <f t="shared" si="24"/>
        <v>0</v>
      </c>
      <c r="K166" s="81">
        <f t="shared" si="25"/>
        <v>0</v>
      </c>
      <c r="L166" s="81">
        <f t="shared" si="26"/>
        <v>0</v>
      </c>
      <c r="M166" s="82">
        <v>218.90550000000007</v>
      </c>
      <c r="N166" s="90"/>
      <c r="O166" s="107">
        <f t="shared" si="21"/>
        <v>0</v>
      </c>
      <c r="P166" s="108">
        <f t="shared" si="22"/>
        <v>0</v>
      </c>
      <c r="Q166" s="108">
        <f t="shared" si="27"/>
        <v>0</v>
      </c>
      <c r="R166" s="79"/>
      <c r="S166" s="82">
        <f t="shared" si="28"/>
        <v>218.90550000000007</v>
      </c>
      <c r="T166" s="83" t="str">
        <f t="shared" si="23"/>
        <v>№142 сбыт</v>
      </c>
    </row>
    <row r="167" spans="1:21" ht="17.100000000000001" customHeight="1" x14ac:dyDescent="0.25">
      <c r="A167" s="16" t="s">
        <v>450</v>
      </c>
      <c r="B167" s="79" t="s">
        <v>139</v>
      </c>
      <c r="C167" s="81">
        <v>88.52</v>
      </c>
      <c r="D167" s="81">
        <v>68.95</v>
      </c>
      <c r="E167" s="81">
        <v>157.47999999999999</v>
      </c>
      <c r="F167" s="70" t="s">
        <v>403</v>
      </c>
      <c r="G167" s="81">
        <v>88.52</v>
      </c>
      <c r="H167" s="81">
        <v>68.95</v>
      </c>
      <c r="I167" s="81">
        <v>157.47999999999999</v>
      </c>
      <c r="J167" s="81">
        <f t="shared" si="24"/>
        <v>0</v>
      </c>
      <c r="K167" s="81">
        <f t="shared" si="25"/>
        <v>0</v>
      </c>
      <c r="L167" s="81">
        <f t="shared" si="26"/>
        <v>0</v>
      </c>
      <c r="M167" s="82">
        <v>-751.09240000000011</v>
      </c>
      <c r="N167" s="90"/>
      <c r="O167" s="107">
        <f t="shared" si="21"/>
        <v>0</v>
      </c>
      <c r="P167" s="108">
        <f t="shared" si="22"/>
        <v>0</v>
      </c>
      <c r="Q167" s="108">
        <f t="shared" si="27"/>
        <v>0</v>
      </c>
      <c r="R167" s="79"/>
      <c r="S167" s="82">
        <f t="shared" si="28"/>
        <v>-751.09240000000011</v>
      </c>
      <c r="T167" s="83" t="str">
        <f t="shared" si="23"/>
        <v xml:space="preserve">№143 </v>
      </c>
    </row>
    <row r="168" spans="1:21" ht="17.100000000000001" customHeight="1" x14ac:dyDescent="0.25">
      <c r="A168" s="6"/>
      <c r="B168" s="75" t="s">
        <v>140</v>
      </c>
      <c r="C168" s="85">
        <v>567.83000000000004</v>
      </c>
      <c r="D168" s="85">
        <v>228.5</v>
      </c>
      <c r="E168" s="85">
        <v>796.35</v>
      </c>
      <c r="F168" s="70" t="s">
        <v>404</v>
      </c>
      <c r="G168" s="76">
        <v>567.83000000000004</v>
      </c>
      <c r="H168" s="76">
        <v>228.5</v>
      </c>
      <c r="I168" s="76">
        <v>796.35</v>
      </c>
      <c r="J168" s="98">
        <f t="shared" si="24"/>
        <v>0</v>
      </c>
      <c r="K168" s="71">
        <f t="shared" si="25"/>
        <v>0</v>
      </c>
      <c r="L168" s="71">
        <f t="shared" si="26"/>
        <v>0</v>
      </c>
      <c r="M168" s="77">
        <v>-68.158600000001044</v>
      </c>
      <c r="N168" s="89"/>
      <c r="O168" s="73">
        <f t="shared" si="21"/>
        <v>0</v>
      </c>
      <c r="P168" s="70">
        <f t="shared" si="22"/>
        <v>0</v>
      </c>
      <c r="Q168" s="70">
        <f t="shared" si="27"/>
        <v>0</v>
      </c>
      <c r="R168" s="75"/>
      <c r="S168" s="77">
        <f t="shared" si="28"/>
        <v>-68.158600000001044</v>
      </c>
      <c r="T168" s="78" t="str">
        <f t="shared" si="23"/>
        <v>№143а</v>
      </c>
    </row>
    <row r="169" spans="1:21" ht="17.100000000000001" customHeight="1" x14ac:dyDescent="0.25">
      <c r="A169" s="7" t="s">
        <v>497</v>
      </c>
      <c r="B169" s="79" t="s">
        <v>522</v>
      </c>
      <c r="C169" s="81">
        <v>12080.77</v>
      </c>
      <c r="D169" s="81">
        <v>7585.08</v>
      </c>
      <c r="E169" s="81">
        <v>19665.89</v>
      </c>
      <c r="F169" s="70" t="s">
        <v>405</v>
      </c>
      <c r="G169" s="81">
        <v>12147.94</v>
      </c>
      <c r="H169" s="81">
        <v>7607.46</v>
      </c>
      <c r="I169" s="81">
        <v>19755.43</v>
      </c>
      <c r="J169" s="81">
        <f t="shared" si="24"/>
        <v>67.170000000000073</v>
      </c>
      <c r="K169" s="81">
        <f t="shared" si="25"/>
        <v>22.380000000000109</v>
      </c>
      <c r="L169" s="81">
        <f t="shared" si="26"/>
        <v>89.540000000000873</v>
      </c>
      <c r="M169" s="82">
        <v>-18816.854400000004</v>
      </c>
      <c r="N169" s="90"/>
      <c r="O169" s="107">
        <f t="shared" si="21"/>
        <v>551.46570000000065</v>
      </c>
      <c r="P169" s="108">
        <f t="shared" si="22"/>
        <v>72.511200000000358</v>
      </c>
      <c r="Q169" s="108">
        <f t="shared" si="27"/>
        <v>623.97690000000102</v>
      </c>
      <c r="R169" s="79"/>
      <c r="S169" s="82">
        <f t="shared" si="28"/>
        <v>-19440.831300000005</v>
      </c>
      <c r="T169" s="83" t="str">
        <f t="shared" si="23"/>
        <v>№144 сбыт</v>
      </c>
    </row>
    <row r="170" spans="1:21" ht="17.100000000000001" customHeight="1" x14ac:dyDescent="0.25">
      <c r="A170" s="6"/>
      <c r="B170" s="75" t="s">
        <v>141</v>
      </c>
      <c r="C170" s="76">
        <v>4681.1500000000005</v>
      </c>
      <c r="D170" s="76">
        <v>3369.46</v>
      </c>
      <c r="E170" s="76">
        <v>8050.62</v>
      </c>
      <c r="F170" s="70" t="s">
        <v>406</v>
      </c>
      <c r="G170" s="76">
        <v>4681.1500000000005</v>
      </c>
      <c r="H170" s="76">
        <v>3369.46</v>
      </c>
      <c r="I170" s="76">
        <v>8050.62</v>
      </c>
      <c r="J170" s="98">
        <f t="shared" si="24"/>
        <v>0</v>
      </c>
      <c r="K170" s="71">
        <f t="shared" si="25"/>
        <v>0</v>
      </c>
      <c r="L170" s="71">
        <f t="shared" si="26"/>
        <v>0</v>
      </c>
      <c r="M170" s="77">
        <v>-4.3000000134725269E-3</v>
      </c>
      <c r="N170" s="89"/>
      <c r="O170" s="73">
        <f t="shared" si="21"/>
        <v>0</v>
      </c>
      <c r="P170" s="70">
        <f t="shared" si="22"/>
        <v>0</v>
      </c>
      <c r="Q170" s="70">
        <f t="shared" si="27"/>
        <v>0</v>
      </c>
      <c r="R170" s="75"/>
      <c r="S170" s="77">
        <f t="shared" si="28"/>
        <v>-4.3000000134725269E-3</v>
      </c>
      <c r="T170" s="78" t="str">
        <f t="shared" si="23"/>
        <v xml:space="preserve">№145\1 </v>
      </c>
    </row>
    <row r="171" spans="1:21" ht="17.100000000000001" customHeight="1" x14ac:dyDescent="0.25">
      <c r="A171" s="7" t="s">
        <v>557</v>
      </c>
      <c r="B171" s="75" t="s">
        <v>142</v>
      </c>
      <c r="C171" s="105">
        <v>0</v>
      </c>
      <c r="D171" s="105">
        <v>0</v>
      </c>
      <c r="E171" s="105"/>
      <c r="F171" s="70"/>
      <c r="G171" s="76"/>
      <c r="H171" s="76"/>
      <c r="I171" s="76"/>
      <c r="J171" s="98">
        <f t="shared" si="24"/>
        <v>0</v>
      </c>
      <c r="K171" s="71">
        <f t="shared" si="25"/>
        <v>0</v>
      </c>
      <c r="L171" s="71">
        <f t="shared" si="26"/>
        <v>0</v>
      </c>
      <c r="M171" s="77">
        <v>0</v>
      </c>
      <c r="N171" s="89"/>
      <c r="O171" s="73">
        <f t="shared" si="21"/>
        <v>0</v>
      </c>
      <c r="P171" s="70">
        <f t="shared" si="22"/>
        <v>0</v>
      </c>
      <c r="Q171" s="70">
        <f t="shared" si="27"/>
        <v>0</v>
      </c>
      <c r="R171" s="75"/>
      <c r="S171" s="77">
        <f t="shared" si="28"/>
        <v>0</v>
      </c>
      <c r="T171" s="78" t="str">
        <f t="shared" si="23"/>
        <v>№145\2 сбыт</v>
      </c>
    </row>
    <row r="172" spans="1:21" ht="17.100000000000001" customHeight="1" x14ac:dyDescent="0.25">
      <c r="A172" s="6"/>
      <c r="B172" s="75" t="s">
        <v>143</v>
      </c>
      <c r="C172" s="76">
        <v>9953.92</v>
      </c>
      <c r="D172" s="76">
        <v>4998.72</v>
      </c>
      <c r="E172" s="76">
        <v>14952.65</v>
      </c>
      <c r="F172" s="70" t="s">
        <v>407</v>
      </c>
      <c r="G172" s="76">
        <v>9953.92</v>
      </c>
      <c r="H172" s="76">
        <v>4998.72</v>
      </c>
      <c r="I172" s="76">
        <v>14952.65</v>
      </c>
      <c r="J172" s="98">
        <f t="shared" si="24"/>
        <v>0</v>
      </c>
      <c r="K172" s="71">
        <f t="shared" si="25"/>
        <v>0</v>
      </c>
      <c r="L172" s="71">
        <f t="shared" si="26"/>
        <v>0</v>
      </c>
      <c r="M172" s="77">
        <v>4.3000000150641426E-3</v>
      </c>
      <c r="N172" s="89"/>
      <c r="O172" s="73">
        <f t="shared" si="21"/>
        <v>0</v>
      </c>
      <c r="P172" s="70">
        <f t="shared" si="22"/>
        <v>0</v>
      </c>
      <c r="Q172" s="70">
        <f t="shared" si="27"/>
        <v>0</v>
      </c>
      <c r="R172" s="75"/>
      <c r="S172" s="77">
        <f t="shared" si="28"/>
        <v>4.3000000150641426E-3</v>
      </c>
      <c r="T172" s="78" t="str">
        <f t="shared" si="23"/>
        <v xml:space="preserve">№146 </v>
      </c>
    </row>
    <row r="173" spans="1:21" ht="17.100000000000001" customHeight="1" x14ac:dyDescent="0.25">
      <c r="A173" s="6"/>
      <c r="B173" s="75" t="s">
        <v>144</v>
      </c>
      <c r="C173" s="76">
        <v>23739.239000000001</v>
      </c>
      <c r="D173" s="76">
        <v>14461.880999999999</v>
      </c>
      <c r="E173" s="76">
        <v>38201.120000000003</v>
      </c>
      <c r="F173" s="70" t="s">
        <v>144</v>
      </c>
      <c r="G173" s="76">
        <v>23954.799999999999</v>
      </c>
      <c r="H173" s="76">
        <v>14534.88</v>
      </c>
      <c r="I173" s="76">
        <v>38489.68</v>
      </c>
      <c r="J173" s="98">
        <f t="shared" si="24"/>
        <v>215.56099999999788</v>
      </c>
      <c r="K173" s="71">
        <f t="shared" si="25"/>
        <v>72.998999999999796</v>
      </c>
      <c r="L173" s="71">
        <f t="shared" si="26"/>
        <v>288.55999999999767</v>
      </c>
      <c r="M173" s="77">
        <v>-19411.84437999998</v>
      </c>
      <c r="N173" s="89"/>
      <c r="O173" s="73">
        <f t="shared" si="21"/>
        <v>1769.7558099999828</v>
      </c>
      <c r="P173" s="70">
        <f>K173*P$6</f>
        <v>236.51675999999935</v>
      </c>
      <c r="Q173" s="70">
        <f t="shared" si="27"/>
        <v>2006.2725699999821</v>
      </c>
      <c r="R173" s="75"/>
      <c r="S173" s="77">
        <f t="shared" ref="S173:S204" si="29">M173-Q173+N173+R173</f>
        <v>-21418.116949999963</v>
      </c>
      <c r="T173" s="78" t="str">
        <f t="shared" si="23"/>
        <v>№146 3ф</v>
      </c>
    </row>
    <row r="174" spans="1:21" ht="17.100000000000001" customHeight="1" x14ac:dyDescent="0.25">
      <c r="A174" s="6"/>
      <c r="B174" s="75" t="s">
        <v>145</v>
      </c>
      <c r="C174" s="76">
        <v>2278.29</v>
      </c>
      <c r="D174" s="76">
        <v>3100.28</v>
      </c>
      <c r="E174" s="76">
        <v>5378.61</v>
      </c>
      <c r="F174" s="70"/>
      <c r="G174" s="76">
        <v>2278.29</v>
      </c>
      <c r="H174" s="76">
        <v>3100.28</v>
      </c>
      <c r="I174" s="76">
        <v>5378.61</v>
      </c>
      <c r="J174" s="98">
        <f t="shared" si="24"/>
        <v>0</v>
      </c>
      <c r="K174" s="71">
        <f t="shared" si="25"/>
        <v>0</v>
      </c>
      <c r="L174" s="71">
        <f t="shared" si="26"/>
        <v>0</v>
      </c>
      <c r="M174" s="77">
        <v>-29999.481000000003</v>
      </c>
      <c r="N174" s="89"/>
      <c r="O174" s="73">
        <f t="shared" si="21"/>
        <v>0</v>
      </c>
      <c r="P174" s="70">
        <f t="shared" si="22"/>
        <v>0</v>
      </c>
      <c r="Q174" s="70">
        <f t="shared" si="27"/>
        <v>0</v>
      </c>
      <c r="R174" s="75"/>
      <c r="S174" s="77">
        <f t="shared" si="29"/>
        <v>-29999.481000000003</v>
      </c>
      <c r="T174" s="78" t="str">
        <f t="shared" si="23"/>
        <v xml:space="preserve">№147 </v>
      </c>
    </row>
    <row r="175" spans="1:21" ht="17.100000000000001" customHeight="1" x14ac:dyDescent="0.25">
      <c r="A175" s="17" t="s">
        <v>486</v>
      </c>
      <c r="B175" s="79" t="s">
        <v>441</v>
      </c>
      <c r="C175" s="81">
        <v>1720.95</v>
      </c>
      <c r="D175" s="81">
        <v>3969.53</v>
      </c>
      <c r="E175" s="81">
        <v>5690.54</v>
      </c>
      <c r="F175" s="70" t="s">
        <v>146</v>
      </c>
      <c r="G175" s="81">
        <v>1720.95</v>
      </c>
      <c r="H175" s="81">
        <v>3969.53</v>
      </c>
      <c r="I175" s="81">
        <v>5690.54</v>
      </c>
      <c r="J175" s="81">
        <f t="shared" si="24"/>
        <v>0</v>
      </c>
      <c r="K175" s="81">
        <f t="shared" si="25"/>
        <v>0</v>
      </c>
      <c r="L175" s="81">
        <f t="shared" si="26"/>
        <v>0</v>
      </c>
      <c r="M175" s="82">
        <v>-2341.8254999999999</v>
      </c>
      <c r="N175" s="90"/>
      <c r="O175" s="107">
        <f t="shared" si="21"/>
        <v>0</v>
      </c>
      <c r="P175" s="108">
        <f t="shared" si="22"/>
        <v>0</v>
      </c>
      <c r="Q175" s="108">
        <f t="shared" si="27"/>
        <v>0</v>
      </c>
      <c r="R175" s="79"/>
      <c r="S175" s="82">
        <f t="shared" si="29"/>
        <v>-2341.8254999999999</v>
      </c>
      <c r="T175" s="83" t="str">
        <f t="shared" si="23"/>
        <v>№148 с 01.07.22 сбыт</v>
      </c>
    </row>
    <row r="176" spans="1:21" ht="17.100000000000001" customHeight="1" x14ac:dyDescent="0.25">
      <c r="A176" s="7" t="s">
        <v>461</v>
      </c>
      <c r="B176" s="79" t="s">
        <v>521</v>
      </c>
      <c r="C176" s="81">
        <v>31448.61</v>
      </c>
      <c r="D176" s="81">
        <v>16105.970000000001</v>
      </c>
      <c r="E176" s="81">
        <v>47554.6</v>
      </c>
      <c r="F176" s="70" t="s">
        <v>147</v>
      </c>
      <c r="G176" s="81">
        <v>31448.61</v>
      </c>
      <c r="H176" s="81">
        <v>16105.970000000001</v>
      </c>
      <c r="I176" s="81">
        <v>47554.61</v>
      </c>
      <c r="J176" s="81">
        <f t="shared" si="24"/>
        <v>0</v>
      </c>
      <c r="K176" s="81">
        <f t="shared" si="25"/>
        <v>0</v>
      </c>
      <c r="L176" s="81">
        <f t="shared" si="26"/>
        <v>1.0000000002037268E-2</v>
      </c>
      <c r="M176" s="82">
        <v>-0.11940000001084176</v>
      </c>
      <c r="N176" s="90"/>
      <c r="O176" s="107">
        <f t="shared" si="21"/>
        <v>0</v>
      </c>
      <c r="P176" s="108">
        <f t="shared" si="22"/>
        <v>0</v>
      </c>
      <c r="Q176" s="108">
        <f t="shared" si="27"/>
        <v>0</v>
      </c>
      <c r="R176" s="79"/>
      <c r="S176" s="82">
        <f t="shared" si="29"/>
        <v>-0.11940000001084176</v>
      </c>
      <c r="T176" s="83" t="str">
        <f t="shared" si="23"/>
        <v>№149 сбыт</v>
      </c>
      <c r="U176" s="27" t="s">
        <v>454</v>
      </c>
    </row>
    <row r="177" spans="1:20" ht="17.100000000000001" customHeight="1" x14ac:dyDescent="0.25">
      <c r="A177" s="6" t="s">
        <v>556</v>
      </c>
      <c r="B177" s="75" t="s">
        <v>148</v>
      </c>
      <c r="C177" s="76">
        <v>20554.57</v>
      </c>
      <c r="D177" s="76">
        <v>10083.09</v>
      </c>
      <c r="E177" s="76">
        <v>30637.66</v>
      </c>
      <c r="F177" s="70" t="s">
        <v>408</v>
      </c>
      <c r="G177" s="76">
        <v>21118.28</v>
      </c>
      <c r="H177" s="76">
        <v>10448.76</v>
      </c>
      <c r="I177" s="76">
        <v>31567.05</v>
      </c>
      <c r="J177" s="98">
        <f t="shared" si="24"/>
        <v>563.70999999999913</v>
      </c>
      <c r="K177" s="71">
        <f t="shared" si="25"/>
        <v>365.67000000000007</v>
      </c>
      <c r="L177" s="71">
        <f t="shared" si="26"/>
        <v>929.38999999999942</v>
      </c>
      <c r="M177" s="77">
        <v>-24042.742799999993</v>
      </c>
      <c r="N177" s="89">
        <f>11000+13000</f>
        <v>24000</v>
      </c>
      <c r="O177" s="73">
        <f t="shared" si="21"/>
        <v>4628.0590999999931</v>
      </c>
      <c r="P177" s="70">
        <f t="shared" si="22"/>
        <v>1184.7708000000002</v>
      </c>
      <c r="Q177" s="70">
        <f t="shared" si="27"/>
        <v>5812.8298999999934</v>
      </c>
      <c r="R177" s="75"/>
      <c r="S177" s="77">
        <f t="shared" si="29"/>
        <v>-5855.5726999999861</v>
      </c>
      <c r="T177" s="78" t="str">
        <f t="shared" si="23"/>
        <v xml:space="preserve">№150 </v>
      </c>
    </row>
    <row r="178" spans="1:20" ht="17.100000000000001" customHeight="1" x14ac:dyDescent="0.25">
      <c r="A178" s="6" t="s">
        <v>336</v>
      </c>
      <c r="B178" s="79" t="s">
        <v>149</v>
      </c>
      <c r="C178" s="106"/>
      <c r="D178" s="106"/>
      <c r="E178" s="106"/>
      <c r="F178" s="70"/>
      <c r="G178" s="81"/>
      <c r="H178" s="81"/>
      <c r="I178" s="81"/>
      <c r="J178" s="81">
        <f t="shared" si="24"/>
        <v>0</v>
      </c>
      <c r="K178" s="81">
        <f t="shared" si="25"/>
        <v>0</v>
      </c>
      <c r="L178" s="81">
        <f t="shared" si="26"/>
        <v>0</v>
      </c>
      <c r="M178" s="82">
        <v>0</v>
      </c>
      <c r="N178" s="90"/>
      <c r="O178" s="107">
        <f t="shared" si="21"/>
        <v>0</v>
      </c>
      <c r="P178" s="108">
        <f t="shared" si="22"/>
        <v>0</v>
      </c>
      <c r="Q178" s="108">
        <f t="shared" si="27"/>
        <v>0</v>
      </c>
      <c r="R178" s="79"/>
      <c r="S178" s="82">
        <f t="shared" si="29"/>
        <v>0</v>
      </c>
      <c r="T178" s="83" t="str">
        <f t="shared" si="23"/>
        <v>№151 сбыт</v>
      </c>
    </row>
    <row r="179" spans="1:20" ht="17.100000000000001" customHeight="1" x14ac:dyDescent="0.25">
      <c r="A179" s="11" t="s">
        <v>554</v>
      </c>
      <c r="B179" s="79" t="s">
        <v>150</v>
      </c>
      <c r="C179" s="106"/>
      <c r="D179" s="106"/>
      <c r="E179" s="106"/>
      <c r="F179" s="70"/>
      <c r="G179" s="81"/>
      <c r="H179" s="81"/>
      <c r="I179" s="81"/>
      <c r="J179" s="81">
        <f t="shared" si="24"/>
        <v>0</v>
      </c>
      <c r="K179" s="81">
        <f t="shared" si="25"/>
        <v>0</v>
      </c>
      <c r="L179" s="81">
        <f t="shared" si="26"/>
        <v>0</v>
      </c>
      <c r="M179" s="82">
        <v>7.9999999815072399E-4</v>
      </c>
      <c r="N179" s="90"/>
      <c r="O179" s="107">
        <f t="shared" si="21"/>
        <v>0</v>
      </c>
      <c r="P179" s="108">
        <f t="shared" si="22"/>
        <v>0</v>
      </c>
      <c r="Q179" s="108">
        <f t="shared" si="27"/>
        <v>0</v>
      </c>
      <c r="R179" s="79"/>
      <c r="S179" s="82">
        <f t="shared" si="29"/>
        <v>7.9999999815072399E-4</v>
      </c>
      <c r="T179" s="83" t="str">
        <f t="shared" si="23"/>
        <v>№152 сбыт</v>
      </c>
    </row>
    <row r="180" spans="1:20" ht="17.100000000000001" customHeight="1" x14ac:dyDescent="0.25">
      <c r="A180" s="6"/>
      <c r="B180" s="75" t="s">
        <v>151</v>
      </c>
      <c r="C180" s="76">
        <v>896.67000000000007</v>
      </c>
      <c r="D180" s="76">
        <v>504.05</v>
      </c>
      <c r="E180" s="76">
        <v>1400.73</v>
      </c>
      <c r="F180" s="70" t="s">
        <v>409</v>
      </c>
      <c r="G180" s="76">
        <v>896.67000000000007</v>
      </c>
      <c r="H180" s="76">
        <v>504.05</v>
      </c>
      <c r="I180" s="76">
        <v>1400.73</v>
      </c>
      <c r="J180" s="98">
        <f t="shared" si="24"/>
        <v>0</v>
      </c>
      <c r="K180" s="71">
        <f t="shared" si="25"/>
        <v>0</v>
      </c>
      <c r="L180" s="71">
        <f t="shared" si="26"/>
        <v>0</v>
      </c>
      <c r="M180" s="77">
        <v>-1.4313999999997589</v>
      </c>
      <c r="N180" s="89"/>
      <c r="O180" s="73">
        <f t="shared" si="21"/>
        <v>0</v>
      </c>
      <c r="P180" s="70">
        <f t="shared" si="22"/>
        <v>0</v>
      </c>
      <c r="Q180" s="70">
        <f t="shared" si="27"/>
        <v>0</v>
      </c>
      <c r="R180" s="75"/>
      <c r="S180" s="77">
        <f t="shared" si="29"/>
        <v>-1.4313999999997589</v>
      </c>
      <c r="T180" s="78" t="str">
        <f t="shared" si="23"/>
        <v xml:space="preserve">№153 </v>
      </c>
    </row>
    <row r="181" spans="1:20" ht="17.100000000000001" customHeight="1" x14ac:dyDescent="0.25">
      <c r="A181" s="6"/>
      <c r="B181" s="75" t="s">
        <v>152</v>
      </c>
      <c r="C181" s="105"/>
      <c r="D181" s="105"/>
      <c r="E181" s="105"/>
      <c r="F181" s="70"/>
      <c r="G181" s="76"/>
      <c r="H181" s="76"/>
      <c r="I181" s="76"/>
      <c r="J181" s="98">
        <f t="shared" si="24"/>
        <v>0</v>
      </c>
      <c r="K181" s="71">
        <f t="shared" si="25"/>
        <v>0</v>
      </c>
      <c r="L181" s="71">
        <f t="shared" si="26"/>
        <v>0</v>
      </c>
      <c r="M181" s="77">
        <v>1067.9003999999973</v>
      </c>
      <c r="N181" s="89"/>
      <c r="O181" s="73">
        <f t="shared" si="21"/>
        <v>0</v>
      </c>
      <c r="P181" s="70">
        <f t="shared" si="22"/>
        <v>0</v>
      </c>
      <c r="Q181" s="70">
        <f t="shared" si="27"/>
        <v>0</v>
      </c>
      <c r="R181" s="75"/>
      <c r="S181" s="77">
        <f t="shared" si="29"/>
        <v>1067.9003999999973</v>
      </c>
      <c r="T181" s="78" t="str">
        <f t="shared" si="23"/>
        <v>№154</v>
      </c>
    </row>
    <row r="182" spans="1:20" ht="17.100000000000001" customHeight="1" x14ac:dyDescent="0.25">
      <c r="A182" s="6"/>
      <c r="B182" s="75" t="s">
        <v>153</v>
      </c>
      <c r="C182" s="76">
        <v>11567.630000000001</v>
      </c>
      <c r="D182" s="76">
        <v>4827.71</v>
      </c>
      <c r="E182" s="76">
        <v>16395.349999999999</v>
      </c>
      <c r="F182" s="70" t="s">
        <v>410</v>
      </c>
      <c r="G182" s="76">
        <v>11567.630000000001</v>
      </c>
      <c r="H182" s="76">
        <v>4827.71</v>
      </c>
      <c r="I182" s="76">
        <v>16395.349999999999</v>
      </c>
      <c r="J182" s="98">
        <f t="shared" si="24"/>
        <v>0</v>
      </c>
      <c r="K182" s="71">
        <f t="shared" si="25"/>
        <v>0</v>
      </c>
      <c r="L182" s="71">
        <f t="shared" si="26"/>
        <v>0</v>
      </c>
      <c r="M182" s="77">
        <v>-4.2000000048574293E-3</v>
      </c>
      <c r="N182" s="89"/>
      <c r="O182" s="73">
        <f t="shared" si="21"/>
        <v>0</v>
      </c>
      <c r="P182" s="70">
        <f t="shared" si="22"/>
        <v>0</v>
      </c>
      <c r="Q182" s="70">
        <f t="shared" si="27"/>
        <v>0</v>
      </c>
      <c r="R182" s="75"/>
      <c r="S182" s="77">
        <f t="shared" si="29"/>
        <v>-4.2000000048574293E-3</v>
      </c>
      <c r="T182" s="78" t="str">
        <f t="shared" si="23"/>
        <v>№155</v>
      </c>
    </row>
    <row r="183" spans="1:20" ht="17.100000000000001" customHeight="1" x14ac:dyDescent="0.25">
      <c r="A183" s="6"/>
      <c r="B183" s="75" t="s">
        <v>154</v>
      </c>
      <c r="C183" s="105"/>
      <c r="D183" s="105"/>
      <c r="E183" s="105"/>
      <c r="F183" s="70"/>
      <c r="G183" s="76"/>
      <c r="H183" s="76"/>
      <c r="I183" s="76"/>
      <c r="J183" s="98">
        <f t="shared" si="24"/>
        <v>0</v>
      </c>
      <c r="K183" s="71">
        <f t="shared" si="25"/>
        <v>0</v>
      </c>
      <c r="L183" s="71">
        <f t="shared" si="26"/>
        <v>0</v>
      </c>
      <c r="M183" s="77">
        <v>73.655600000003687</v>
      </c>
      <c r="N183" s="89"/>
      <c r="O183" s="73">
        <f t="shared" si="21"/>
        <v>0</v>
      </c>
      <c r="P183" s="70">
        <f t="shared" si="22"/>
        <v>0</v>
      </c>
      <c r="Q183" s="70">
        <f t="shared" si="27"/>
        <v>0</v>
      </c>
      <c r="R183" s="75"/>
      <c r="S183" s="77">
        <f t="shared" si="29"/>
        <v>73.655600000003687</v>
      </c>
      <c r="T183" s="78" t="str">
        <f t="shared" si="23"/>
        <v>№156 сбыт</v>
      </c>
    </row>
    <row r="184" spans="1:20" ht="17.100000000000001" customHeight="1" x14ac:dyDescent="0.25">
      <c r="A184" s="6" t="s">
        <v>440</v>
      </c>
      <c r="B184" s="75" t="s">
        <v>155</v>
      </c>
      <c r="C184" s="105"/>
      <c r="D184" s="105"/>
      <c r="E184" s="105"/>
      <c r="F184" s="70"/>
      <c r="G184" s="76"/>
      <c r="H184" s="76"/>
      <c r="I184" s="76"/>
      <c r="J184" s="98">
        <f t="shared" si="24"/>
        <v>0</v>
      </c>
      <c r="K184" s="71">
        <f t="shared" si="25"/>
        <v>0</v>
      </c>
      <c r="L184" s="71">
        <f t="shared" si="26"/>
        <v>0</v>
      </c>
      <c r="M184" s="77">
        <v>-9825.1943999999985</v>
      </c>
      <c r="N184" s="89"/>
      <c r="O184" s="73">
        <f t="shared" si="21"/>
        <v>0</v>
      </c>
      <c r="P184" s="70">
        <f t="shared" si="22"/>
        <v>0</v>
      </c>
      <c r="Q184" s="70">
        <f t="shared" si="27"/>
        <v>0</v>
      </c>
      <c r="R184" s="75"/>
      <c r="S184" s="77">
        <f t="shared" si="29"/>
        <v>-9825.1943999999985</v>
      </c>
      <c r="T184" s="78" t="str">
        <f t="shared" si="23"/>
        <v>№157</v>
      </c>
    </row>
    <row r="185" spans="1:20" ht="17.100000000000001" customHeight="1" x14ac:dyDescent="0.25">
      <c r="A185" s="7" t="s">
        <v>548</v>
      </c>
      <c r="B185" s="75" t="s">
        <v>549</v>
      </c>
      <c r="C185" s="105"/>
      <c r="D185" s="105"/>
      <c r="E185" s="105"/>
      <c r="F185" s="70"/>
      <c r="G185" s="76"/>
      <c r="H185" s="76"/>
      <c r="I185" s="76"/>
      <c r="J185" s="98">
        <f t="shared" si="24"/>
        <v>0</v>
      </c>
      <c r="K185" s="71">
        <f t="shared" si="25"/>
        <v>0</v>
      </c>
      <c r="L185" s="71">
        <f t="shared" si="26"/>
        <v>0</v>
      </c>
      <c r="M185" s="77">
        <v>0.26029999999082065</v>
      </c>
      <c r="N185" s="89"/>
      <c r="O185" s="73">
        <f t="shared" si="21"/>
        <v>0</v>
      </c>
      <c r="P185" s="70">
        <f t="shared" si="22"/>
        <v>0</v>
      </c>
      <c r="Q185" s="70">
        <f t="shared" si="27"/>
        <v>0</v>
      </c>
      <c r="R185" s="75"/>
      <c r="S185" s="77">
        <f t="shared" si="29"/>
        <v>0.26029999999082065</v>
      </c>
      <c r="T185" s="78" t="str">
        <f t="shared" si="23"/>
        <v>№158 сбыт</v>
      </c>
    </row>
    <row r="186" spans="1:20" ht="17.100000000000001" customHeight="1" x14ac:dyDescent="0.25">
      <c r="A186" s="16" t="s">
        <v>450</v>
      </c>
      <c r="B186" s="79" t="s">
        <v>156</v>
      </c>
      <c r="C186" s="81">
        <v>7416.02</v>
      </c>
      <c r="D186" s="81">
        <v>3300.5</v>
      </c>
      <c r="E186" s="81">
        <v>10716.53</v>
      </c>
      <c r="F186" s="70" t="s">
        <v>411</v>
      </c>
      <c r="G186" s="81">
        <v>7416.02</v>
      </c>
      <c r="H186" s="81">
        <v>3300.5</v>
      </c>
      <c r="I186" s="81">
        <v>10716.53</v>
      </c>
      <c r="J186" s="81">
        <f t="shared" si="24"/>
        <v>0</v>
      </c>
      <c r="K186" s="81">
        <f t="shared" si="25"/>
        <v>0</v>
      </c>
      <c r="L186" s="81">
        <f t="shared" si="26"/>
        <v>0</v>
      </c>
      <c r="M186" s="82">
        <v>7119.9991</v>
      </c>
      <c r="N186" s="90"/>
      <c r="O186" s="107">
        <f t="shared" si="21"/>
        <v>0</v>
      </c>
      <c r="P186" s="108">
        <f t="shared" si="22"/>
        <v>0</v>
      </c>
      <c r="Q186" s="108">
        <f t="shared" si="27"/>
        <v>0</v>
      </c>
      <c r="R186" s="79"/>
      <c r="S186" s="82">
        <f t="shared" si="29"/>
        <v>7119.9991</v>
      </c>
      <c r="T186" s="83" t="str">
        <f t="shared" si="23"/>
        <v>№159снят</v>
      </c>
    </row>
    <row r="187" spans="1:20" ht="17.100000000000001" customHeight="1" x14ac:dyDescent="0.25">
      <c r="A187" s="6"/>
      <c r="B187" s="75" t="s">
        <v>157</v>
      </c>
      <c r="C187" s="76">
        <v>6186.62</v>
      </c>
      <c r="D187" s="76">
        <v>1852.78</v>
      </c>
      <c r="E187" s="76">
        <v>8039.55</v>
      </c>
      <c r="F187" s="70" t="s">
        <v>412</v>
      </c>
      <c r="G187" s="76">
        <v>6186.62</v>
      </c>
      <c r="H187" s="76">
        <v>1852.78</v>
      </c>
      <c r="I187" s="76">
        <v>8039.55</v>
      </c>
      <c r="J187" s="98">
        <f t="shared" si="24"/>
        <v>0</v>
      </c>
      <c r="K187" s="71">
        <f t="shared" si="25"/>
        <v>0</v>
      </c>
      <c r="L187" s="71">
        <f t="shared" si="26"/>
        <v>0</v>
      </c>
      <c r="M187" s="77">
        <v>4888.086299999999</v>
      </c>
      <c r="N187" s="89"/>
      <c r="O187" s="73">
        <f t="shared" si="21"/>
        <v>0</v>
      </c>
      <c r="P187" s="70">
        <f t="shared" si="22"/>
        <v>0</v>
      </c>
      <c r="Q187" s="70">
        <f t="shared" si="27"/>
        <v>0</v>
      </c>
      <c r="R187" s="75"/>
      <c r="S187" s="77">
        <f t="shared" si="29"/>
        <v>4888.086299999999</v>
      </c>
      <c r="T187" s="78" t="str">
        <f t="shared" si="23"/>
        <v>№159а\1</v>
      </c>
    </row>
    <row r="188" spans="1:20" ht="17.100000000000001" customHeight="1" x14ac:dyDescent="0.25">
      <c r="A188" s="6"/>
      <c r="B188" s="75" t="s">
        <v>158</v>
      </c>
      <c r="C188" s="76">
        <v>1828.93</v>
      </c>
      <c r="D188" s="76">
        <v>810.7</v>
      </c>
      <c r="E188" s="76">
        <v>2639.67</v>
      </c>
      <c r="F188" s="70" t="s">
        <v>413</v>
      </c>
      <c r="G188" s="76">
        <v>1828.94</v>
      </c>
      <c r="H188" s="76">
        <v>810.7</v>
      </c>
      <c r="I188" s="76">
        <v>2639.68</v>
      </c>
      <c r="J188" s="98">
        <f t="shared" si="24"/>
        <v>9.9999999999909051E-3</v>
      </c>
      <c r="K188" s="71">
        <f t="shared" si="25"/>
        <v>0</v>
      </c>
      <c r="L188" s="71">
        <f t="shared" si="26"/>
        <v>9.9999999997635314E-3</v>
      </c>
      <c r="M188" s="77">
        <v>-1279.1456000000023</v>
      </c>
      <c r="N188" s="89"/>
      <c r="O188" s="73">
        <f t="shared" si="21"/>
        <v>8.2099999999925344E-2</v>
      </c>
      <c r="P188" s="70">
        <f t="shared" si="22"/>
        <v>0</v>
      </c>
      <c r="Q188" s="70">
        <f t="shared" si="27"/>
        <v>8.2099999999925344E-2</v>
      </c>
      <c r="R188" s="75"/>
      <c r="S188" s="77">
        <f t="shared" si="29"/>
        <v>-1279.2277000000022</v>
      </c>
      <c r="T188" s="78" t="str">
        <f t="shared" si="23"/>
        <v xml:space="preserve">№159а\2 </v>
      </c>
    </row>
    <row r="189" spans="1:20" ht="17.100000000000001" customHeight="1" x14ac:dyDescent="0.25">
      <c r="A189" s="6"/>
      <c r="B189" s="75" t="s">
        <v>159</v>
      </c>
      <c r="C189" s="85">
        <v>6801.41</v>
      </c>
      <c r="D189" s="85">
        <v>3171.65</v>
      </c>
      <c r="E189" s="85">
        <v>9973.16</v>
      </c>
      <c r="F189" s="70" t="s">
        <v>414</v>
      </c>
      <c r="G189" s="76">
        <v>6801.41</v>
      </c>
      <c r="H189" s="76">
        <v>3171.65</v>
      </c>
      <c r="I189" s="76">
        <v>9973.16</v>
      </c>
      <c r="J189" s="98">
        <f t="shared" si="24"/>
        <v>0</v>
      </c>
      <c r="K189" s="71">
        <f t="shared" si="25"/>
        <v>0</v>
      </c>
      <c r="L189" s="71">
        <f t="shared" si="26"/>
        <v>0</v>
      </c>
      <c r="M189" s="77">
        <v>-711.94289999999762</v>
      </c>
      <c r="N189" s="89"/>
      <c r="O189" s="73">
        <f t="shared" si="21"/>
        <v>0</v>
      </c>
      <c r="P189" s="70">
        <f t="shared" si="22"/>
        <v>0</v>
      </c>
      <c r="Q189" s="70">
        <f t="shared" si="27"/>
        <v>0</v>
      </c>
      <c r="R189" s="75"/>
      <c r="S189" s="77">
        <f t="shared" si="29"/>
        <v>-711.94289999999762</v>
      </c>
      <c r="T189" s="78" t="str">
        <f t="shared" si="23"/>
        <v>№160</v>
      </c>
    </row>
    <row r="190" spans="1:20" ht="17.100000000000001" customHeight="1" x14ac:dyDescent="0.25">
      <c r="A190" s="6" t="s">
        <v>228</v>
      </c>
      <c r="B190" s="79" t="s">
        <v>160</v>
      </c>
      <c r="C190" s="80"/>
      <c r="D190" s="80"/>
      <c r="E190" s="80"/>
      <c r="F190" s="70"/>
      <c r="G190" s="81"/>
      <c r="H190" s="81"/>
      <c r="I190" s="81"/>
      <c r="J190" s="81">
        <f t="shared" si="24"/>
        <v>0</v>
      </c>
      <c r="K190" s="81">
        <f t="shared" si="25"/>
        <v>0</v>
      </c>
      <c r="L190" s="81">
        <f t="shared" si="26"/>
        <v>0</v>
      </c>
      <c r="M190" s="82">
        <v>0</v>
      </c>
      <c r="N190" s="90"/>
      <c r="O190" s="107">
        <f t="shared" si="21"/>
        <v>0</v>
      </c>
      <c r="P190" s="108">
        <f t="shared" si="22"/>
        <v>0</v>
      </c>
      <c r="Q190" s="108">
        <f t="shared" si="27"/>
        <v>0</v>
      </c>
      <c r="R190" s="79"/>
      <c r="S190" s="82">
        <f t="shared" si="29"/>
        <v>0</v>
      </c>
      <c r="T190" s="83" t="str">
        <f t="shared" si="23"/>
        <v>№161 снят</v>
      </c>
    </row>
    <row r="191" spans="1:20" ht="17.100000000000001" customHeight="1" x14ac:dyDescent="0.25">
      <c r="A191" s="6" t="s">
        <v>436</v>
      </c>
      <c r="B191" s="79" t="s">
        <v>161</v>
      </c>
      <c r="C191" s="112">
        <v>28191.79</v>
      </c>
      <c r="D191" s="112">
        <v>21467.454000000002</v>
      </c>
      <c r="E191" s="112">
        <v>49659.243999999999</v>
      </c>
      <c r="F191" s="70" t="s">
        <v>415</v>
      </c>
      <c r="G191" s="81">
        <v>28539.75</v>
      </c>
      <c r="H191" s="81">
        <v>21743.82</v>
      </c>
      <c r="I191" s="81">
        <v>50283.57</v>
      </c>
      <c r="J191" s="81">
        <f t="shared" si="24"/>
        <v>347.95999999999913</v>
      </c>
      <c r="K191" s="81">
        <f t="shared" si="25"/>
        <v>276.36599999999817</v>
      </c>
      <c r="L191" s="81">
        <f t="shared" si="26"/>
        <v>624.32600000000093</v>
      </c>
      <c r="M191" s="82">
        <v>-24719.127650000017</v>
      </c>
      <c r="N191" s="90"/>
      <c r="O191" s="107">
        <f t="shared" si="21"/>
        <v>2856.7515999999932</v>
      </c>
      <c r="P191" s="108">
        <f t="shared" si="22"/>
        <v>895.42583999999408</v>
      </c>
      <c r="Q191" s="108">
        <f t="shared" si="27"/>
        <v>3752.1774399999872</v>
      </c>
      <c r="R191" s="79"/>
      <c r="S191" s="82">
        <f t="shared" si="29"/>
        <v>-28471.305090000005</v>
      </c>
      <c r="T191" s="83" t="str">
        <f t="shared" si="23"/>
        <v>№161 3фсбыт</v>
      </c>
    </row>
    <row r="192" spans="1:20" ht="17.100000000000001" customHeight="1" x14ac:dyDescent="0.25">
      <c r="A192" s="6"/>
      <c r="B192" s="75" t="s">
        <v>162</v>
      </c>
      <c r="C192" s="76">
        <v>2121.4499999999998</v>
      </c>
      <c r="D192" s="76">
        <v>679.6</v>
      </c>
      <c r="E192" s="76">
        <v>2801.06</v>
      </c>
      <c r="F192" s="70" t="s">
        <v>416</v>
      </c>
      <c r="G192" s="76">
        <v>2121.4499999999998</v>
      </c>
      <c r="H192" s="76">
        <v>679.6</v>
      </c>
      <c r="I192" s="76">
        <v>2801.06</v>
      </c>
      <c r="J192" s="98">
        <f t="shared" si="24"/>
        <v>0</v>
      </c>
      <c r="K192" s="71">
        <f t="shared" si="25"/>
        <v>0</v>
      </c>
      <c r="L192" s="71">
        <f t="shared" si="26"/>
        <v>0</v>
      </c>
      <c r="M192" s="77">
        <v>-6435.3821999999982</v>
      </c>
      <c r="N192" s="89"/>
      <c r="O192" s="73">
        <f t="shared" si="21"/>
        <v>0</v>
      </c>
      <c r="P192" s="70">
        <f t="shared" si="22"/>
        <v>0</v>
      </c>
      <c r="Q192" s="70">
        <f t="shared" si="27"/>
        <v>0</v>
      </c>
      <c r="R192" s="75"/>
      <c r="S192" s="77">
        <f t="shared" si="29"/>
        <v>-6435.3821999999982</v>
      </c>
      <c r="T192" s="78" t="str">
        <f t="shared" si="23"/>
        <v>№161а</v>
      </c>
    </row>
    <row r="193" spans="1:21" ht="17.100000000000001" customHeight="1" x14ac:dyDescent="0.25">
      <c r="A193" s="6"/>
      <c r="B193" s="75" t="s">
        <v>163</v>
      </c>
      <c r="C193" s="85">
        <v>82.05</v>
      </c>
      <c r="D193" s="85">
        <v>57.09</v>
      </c>
      <c r="E193" s="85">
        <v>139.16</v>
      </c>
      <c r="F193" s="70" t="s">
        <v>163</v>
      </c>
      <c r="G193" s="76">
        <v>82.05</v>
      </c>
      <c r="H193" s="76">
        <v>57.09</v>
      </c>
      <c r="I193" s="76">
        <v>139.16</v>
      </c>
      <c r="J193" s="98">
        <f t="shared" si="24"/>
        <v>0</v>
      </c>
      <c r="K193" s="71">
        <f t="shared" si="25"/>
        <v>0</v>
      </c>
      <c r="L193" s="71">
        <f t="shared" si="26"/>
        <v>0</v>
      </c>
      <c r="M193" s="77">
        <v>-22.866999999999749</v>
      </c>
      <c r="N193" s="89"/>
      <c r="O193" s="73">
        <f t="shared" si="21"/>
        <v>0</v>
      </c>
      <c r="P193" s="70">
        <f t="shared" si="22"/>
        <v>0</v>
      </c>
      <c r="Q193" s="70">
        <f t="shared" si="27"/>
        <v>0</v>
      </c>
      <c r="R193" s="75"/>
      <c r="S193" s="77">
        <f t="shared" si="29"/>
        <v>-22.866999999999749</v>
      </c>
      <c r="T193" s="78" t="str">
        <f t="shared" si="23"/>
        <v>№162</v>
      </c>
    </row>
    <row r="194" spans="1:21" ht="17.100000000000001" customHeight="1" x14ac:dyDescent="0.25">
      <c r="A194" s="6" t="s">
        <v>273</v>
      </c>
      <c r="B194" s="79" t="s">
        <v>164</v>
      </c>
      <c r="C194" s="106"/>
      <c r="D194" s="106"/>
      <c r="E194" s="106"/>
      <c r="F194" s="70"/>
      <c r="G194" s="81"/>
      <c r="H194" s="81"/>
      <c r="I194" s="81"/>
      <c r="J194" s="81">
        <f t="shared" si="24"/>
        <v>0</v>
      </c>
      <c r="K194" s="81">
        <f t="shared" si="25"/>
        <v>0</v>
      </c>
      <c r="L194" s="81">
        <f t="shared" si="26"/>
        <v>0</v>
      </c>
      <c r="M194" s="82">
        <v>0.45970000000124855</v>
      </c>
      <c r="N194" s="90"/>
      <c r="O194" s="107">
        <f t="shared" si="21"/>
        <v>0</v>
      </c>
      <c r="P194" s="108">
        <f t="shared" si="22"/>
        <v>0</v>
      </c>
      <c r="Q194" s="108">
        <f t="shared" si="27"/>
        <v>0</v>
      </c>
      <c r="R194" s="79"/>
      <c r="S194" s="82">
        <f t="shared" si="29"/>
        <v>0.45970000000124855</v>
      </c>
      <c r="T194" s="83" t="str">
        <f t="shared" si="23"/>
        <v>№163сбыт</v>
      </c>
    </row>
    <row r="195" spans="1:21" ht="17.100000000000001" customHeight="1" x14ac:dyDescent="0.25">
      <c r="A195" s="6"/>
      <c r="B195" s="75" t="s">
        <v>165</v>
      </c>
      <c r="C195" s="105"/>
      <c r="D195" s="105"/>
      <c r="E195" s="105"/>
      <c r="F195" s="70"/>
      <c r="G195" s="76"/>
      <c r="H195" s="76"/>
      <c r="I195" s="76"/>
      <c r="J195" s="98">
        <f t="shared" si="24"/>
        <v>0</v>
      </c>
      <c r="K195" s="71">
        <f t="shared" si="25"/>
        <v>0</v>
      </c>
      <c r="L195" s="71">
        <f t="shared" si="26"/>
        <v>0</v>
      </c>
      <c r="M195" s="77">
        <v>9.9999999561184438E-4</v>
      </c>
      <c r="N195" s="89"/>
      <c r="O195" s="73">
        <f t="shared" si="21"/>
        <v>0</v>
      </c>
      <c r="P195" s="70">
        <f t="shared" si="22"/>
        <v>0</v>
      </c>
      <c r="Q195" s="70">
        <f t="shared" si="27"/>
        <v>0</v>
      </c>
      <c r="R195" s="75"/>
      <c r="S195" s="77">
        <f t="shared" si="29"/>
        <v>9.9999999561184438E-4</v>
      </c>
      <c r="T195" s="78" t="str">
        <f t="shared" si="23"/>
        <v>№164</v>
      </c>
    </row>
    <row r="196" spans="1:21" ht="17.100000000000001" customHeight="1" x14ac:dyDescent="0.25">
      <c r="A196" s="16" t="s">
        <v>450</v>
      </c>
      <c r="B196" s="79" t="s">
        <v>166</v>
      </c>
      <c r="C196" s="76">
        <v>9565.630000000001</v>
      </c>
      <c r="D196" s="76">
        <v>3201.01</v>
      </c>
      <c r="E196" s="76">
        <v>12766.65</v>
      </c>
      <c r="F196" s="70" t="s">
        <v>417</v>
      </c>
      <c r="G196" s="76">
        <v>9565.76</v>
      </c>
      <c r="H196" s="76">
        <v>3201.1</v>
      </c>
      <c r="I196" s="76">
        <v>12766.86</v>
      </c>
      <c r="J196" s="98">
        <f t="shared" si="24"/>
        <v>0.12999999999919964</v>
      </c>
      <c r="K196" s="71">
        <f t="shared" si="25"/>
        <v>8.9999999999690772E-2</v>
      </c>
      <c r="L196" s="71">
        <f t="shared" si="26"/>
        <v>0.21000000000094587</v>
      </c>
      <c r="M196" s="82">
        <v>-8747.143700000006</v>
      </c>
      <c r="N196" s="90"/>
      <c r="O196" s="73">
        <f t="shared" si="21"/>
        <v>1.0672999999934292</v>
      </c>
      <c r="P196" s="70">
        <f t="shared" si="22"/>
        <v>0.29159999999899811</v>
      </c>
      <c r="Q196" s="70">
        <f t="shared" si="27"/>
        <v>1.3588999999924272</v>
      </c>
      <c r="R196" s="79"/>
      <c r="S196" s="82">
        <f t="shared" si="29"/>
        <v>-8748.502599999998</v>
      </c>
      <c r="T196" s="83" t="str">
        <f t="shared" si="23"/>
        <v>№165</v>
      </c>
      <c r="U196" t="s">
        <v>226</v>
      </c>
    </row>
    <row r="197" spans="1:21" ht="17.100000000000001" customHeight="1" x14ac:dyDescent="0.25">
      <c r="A197" s="6"/>
      <c r="B197" s="75" t="s">
        <v>167</v>
      </c>
      <c r="C197" s="76">
        <v>3591.84</v>
      </c>
      <c r="D197" s="76">
        <v>4158.78</v>
      </c>
      <c r="E197" s="76">
        <v>7750.75</v>
      </c>
      <c r="F197" s="70"/>
      <c r="G197" s="76">
        <v>3591.84</v>
      </c>
      <c r="H197" s="76">
        <v>4158.78</v>
      </c>
      <c r="I197" s="76">
        <v>7750.75</v>
      </c>
      <c r="J197" s="98">
        <f t="shared" si="24"/>
        <v>0</v>
      </c>
      <c r="K197" s="71">
        <f t="shared" si="25"/>
        <v>0</v>
      </c>
      <c r="L197" s="71">
        <f t="shared" si="26"/>
        <v>0</v>
      </c>
      <c r="M197" s="77">
        <v>3369.0157999999988</v>
      </c>
      <c r="N197" s="89"/>
      <c r="O197" s="73">
        <f t="shared" si="21"/>
        <v>0</v>
      </c>
      <c r="P197" s="70">
        <f t="shared" si="22"/>
        <v>0</v>
      </c>
      <c r="Q197" s="70">
        <f t="shared" si="27"/>
        <v>0</v>
      </c>
      <c r="R197" s="75"/>
      <c r="S197" s="77">
        <f t="shared" si="29"/>
        <v>3369.0157999999988</v>
      </c>
      <c r="T197" s="78" t="str">
        <f t="shared" si="23"/>
        <v>№166</v>
      </c>
    </row>
    <row r="198" spans="1:21" ht="17.100000000000001" customHeight="1" x14ac:dyDescent="0.25">
      <c r="A198" s="6" t="s">
        <v>290</v>
      </c>
      <c r="B198" s="79" t="s">
        <v>308</v>
      </c>
      <c r="C198" s="106"/>
      <c r="D198" s="106"/>
      <c r="E198" s="106"/>
      <c r="F198" s="70"/>
      <c r="G198" s="81"/>
      <c r="H198" s="81"/>
      <c r="I198" s="81"/>
      <c r="J198" s="81">
        <f t="shared" si="24"/>
        <v>0</v>
      </c>
      <c r="K198" s="81">
        <f t="shared" si="25"/>
        <v>0</v>
      </c>
      <c r="L198" s="81">
        <f t="shared" si="26"/>
        <v>0</v>
      </c>
      <c r="M198" s="82">
        <v>2562.8873000000031</v>
      </c>
      <c r="N198" s="90"/>
      <c r="O198" s="107">
        <f t="shared" si="21"/>
        <v>0</v>
      </c>
      <c r="P198" s="108">
        <f t="shared" si="22"/>
        <v>0</v>
      </c>
      <c r="Q198" s="108">
        <f t="shared" si="27"/>
        <v>0</v>
      </c>
      <c r="R198" s="79"/>
      <c r="S198" s="82">
        <f t="shared" si="29"/>
        <v>2562.8873000000031</v>
      </c>
      <c r="T198" s="83" t="str">
        <f t="shared" si="23"/>
        <v>№167 сбыт</v>
      </c>
    </row>
    <row r="199" spans="1:21" ht="17.100000000000001" customHeight="1" x14ac:dyDescent="0.25">
      <c r="A199" s="6" t="s">
        <v>233</v>
      </c>
      <c r="B199" s="79" t="s">
        <v>307</v>
      </c>
      <c r="C199" s="80">
        <v>10510.22</v>
      </c>
      <c r="D199" s="80">
        <v>5922.33</v>
      </c>
      <c r="E199" s="80">
        <v>16432.560000000001</v>
      </c>
      <c r="F199" s="70" t="s">
        <v>168</v>
      </c>
      <c r="G199" s="81">
        <v>10510.22</v>
      </c>
      <c r="H199" s="81">
        <v>5922.33</v>
      </c>
      <c r="I199" s="81">
        <v>16432.560000000001</v>
      </c>
      <c r="J199" s="81">
        <f t="shared" si="24"/>
        <v>0</v>
      </c>
      <c r="K199" s="81">
        <f t="shared" si="25"/>
        <v>0</v>
      </c>
      <c r="L199" s="81">
        <f t="shared" si="26"/>
        <v>0</v>
      </c>
      <c r="M199" s="82">
        <v>26.260400000006239</v>
      </c>
      <c r="N199" s="90"/>
      <c r="O199" s="107">
        <f t="shared" si="21"/>
        <v>0</v>
      </c>
      <c r="P199" s="108">
        <f t="shared" si="22"/>
        <v>0</v>
      </c>
      <c r="Q199" s="108">
        <f t="shared" si="27"/>
        <v>0</v>
      </c>
      <c r="R199" s="79"/>
      <c r="S199" s="82">
        <f t="shared" si="29"/>
        <v>26.260400000006239</v>
      </c>
      <c r="T199" s="83" t="str">
        <f t="shared" si="23"/>
        <v>№168 сбыт</v>
      </c>
      <c r="U199" s="3" t="s">
        <v>327</v>
      </c>
    </row>
    <row r="200" spans="1:21" ht="17.100000000000001" customHeight="1" x14ac:dyDescent="0.25">
      <c r="A200" s="22" t="s">
        <v>458</v>
      </c>
      <c r="B200" s="79" t="s">
        <v>519</v>
      </c>
      <c r="C200" s="80">
        <v>1043.3499999999999</v>
      </c>
      <c r="D200" s="80">
        <v>366.84000000000003</v>
      </c>
      <c r="E200" s="80">
        <v>1410.2</v>
      </c>
      <c r="F200" s="70" t="s">
        <v>169</v>
      </c>
      <c r="G200" s="81">
        <v>1043.75</v>
      </c>
      <c r="H200" s="81">
        <v>366.84000000000003</v>
      </c>
      <c r="I200" s="81">
        <v>1410.6000000000001</v>
      </c>
      <c r="J200" s="81">
        <f t="shared" si="24"/>
        <v>0.40000000000009095</v>
      </c>
      <c r="K200" s="81">
        <f t="shared" si="25"/>
        <v>0</v>
      </c>
      <c r="L200" s="81">
        <f t="shared" si="26"/>
        <v>0.40000000000009095</v>
      </c>
      <c r="M200" s="82">
        <v>-119.50809999999986</v>
      </c>
      <c r="N200" s="90"/>
      <c r="O200" s="107">
        <f t="shared" si="21"/>
        <v>3.2840000000007472</v>
      </c>
      <c r="P200" s="108">
        <f t="shared" si="22"/>
        <v>0</v>
      </c>
      <c r="Q200" s="108">
        <f t="shared" si="27"/>
        <v>3.2840000000007472</v>
      </c>
      <c r="R200" s="79"/>
      <c r="S200" s="82">
        <f t="shared" si="29"/>
        <v>-122.7921000000006</v>
      </c>
      <c r="T200" s="83" t="str">
        <f t="shared" si="23"/>
        <v>№169 сбыт</v>
      </c>
      <c r="U200" s="19">
        <v>44805</v>
      </c>
    </row>
    <row r="201" spans="1:21" ht="17.100000000000001" customHeight="1" x14ac:dyDescent="0.25">
      <c r="A201" s="22" t="s">
        <v>459</v>
      </c>
      <c r="B201" s="79" t="s">
        <v>520</v>
      </c>
      <c r="C201" s="80">
        <v>7684.96</v>
      </c>
      <c r="D201" s="80">
        <v>3580.51</v>
      </c>
      <c r="E201" s="80">
        <v>11265.48</v>
      </c>
      <c r="F201" s="70" t="s">
        <v>170</v>
      </c>
      <c r="G201" s="81">
        <v>7685.57</v>
      </c>
      <c r="H201" s="81">
        <v>3580.51</v>
      </c>
      <c r="I201" s="81">
        <v>11266.09</v>
      </c>
      <c r="J201" s="81">
        <f t="shared" si="24"/>
        <v>0.60999999999967258</v>
      </c>
      <c r="K201" s="81">
        <f t="shared" si="25"/>
        <v>0</v>
      </c>
      <c r="L201" s="81">
        <f t="shared" si="26"/>
        <v>0.61000000000058208</v>
      </c>
      <c r="M201" s="82">
        <v>-915.6746000000004</v>
      </c>
      <c r="N201" s="90"/>
      <c r="O201" s="107">
        <f t="shared" si="21"/>
        <v>5.0080999999973121</v>
      </c>
      <c r="P201" s="108">
        <f t="shared" si="22"/>
        <v>0</v>
      </c>
      <c r="Q201" s="108">
        <f t="shared" si="27"/>
        <v>5.0080999999973121</v>
      </c>
      <c r="R201" s="79"/>
      <c r="S201" s="82">
        <f t="shared" si="29"/>
        <v>-920.68269999999768</v>
      </c>
      <c r="T201" s="83" t="str">
        <f t="shared" si="23"/>
        <v>№170 сбыт</v>
      </c>
      <c r="U201" s="19">
        <v>44805</v>
      </c>
    </row>
    <row r="202" spans="1:21" ht="17.100000000000001" customHeight="1" x14ac:dyDescent="0.25">
      <c r="A202" s="6" t="s">
        <v>264</v>
      </c>
      <c r="B202" s="79" t="s">
        <v>171</v>
      </c>
      <c r="C202" s="106"/>
      <c r="D202" s="106"/>
      <c r="E202" s="106"/>
      <c r="F202" s="70"/>
      <c r="G202" s="81"/>
      <c r="H202" s="81"/>
      <c r="I202" s="81"/>
      <c r="J202" s="81">
        <f t="shared" si="24"/>
        <v>0</v>
      </c>
      <c r="K202" s="81">
        <f t="shared" si="25"/>
        <v>0</v>
      </c>
      <c r="L202" s="81">
        <f t="shared" si="26"/>
        <v>0</v>
      </c>
      <c r="M202" s="82">
        <v>18.241000000005442</v>
      </c>
      <c r="N202" s="90"/>
      <c r="O202" s="107">
        <f t="shared" ref="O202:O265" si="30">J202*O$6</f>
        <v>0</v>
      </c>
      <c r="P202" s="108">
        <f t="shared" ref="P202:P265" si="31">K202*P$6</f>
        <v>0</v>
      </c>
      <c r="Q202" s="108">
        <f t="shared" si="27"/>
        <v>0</v>
      </c>
      <c r="R202" s="79"/>
      <c r="S202" s="82">
        <f t="shared" si="29"/>
        <v>18.241000000005442</v>
      </c>
      <c r="T202" s="83" t="str">
        <f t="shared" ref="T202:T238" si="32">B202</f>
        <v>№171 сбыт</v>
      </c>
    </row>
    <row r="203" spans="1:21" ht="17.100000000000001" customHeight="1" x14ac:dyDescent="0.25">
      <c r="A203" s="6" t="s">
        <v>257</v>
      </c>
      <c r="B203" s="79" t="s">
        <v>172</v>
      </c>
      <c r="C203" s="106"/>
      <c r="D203" s="106"/>
      <c r="E203" s="106"/>
      <c r="F203" s="70"/>
      <c r="G203" s="81"/>
      <c r="H203" s="81"/>
      <c r="I203" s="81"/>
      <c r="J203" s="81">
        <f t="shared" ref="J203:J266" si="33">G203-C203</f>
        <v>0</v>
      </c>
      <c r="K203" s="81">
        <f t="shared" ref="K203:K266" si="34">H203-D203</f>
        <v>0</v>
      </c>
      <c r="L203" s="81">
        <f t="shared" ref="L203:L266" si="35">I203-E203</f>
        <v>0</v>
      </c>
      <c r="M203" s="82">
        <v>1.4999999998508429E-3</v>
      </c>
      <c r="N203" s="90"/>
      <c r="O203" s="107">
        <f t="shared" si="30"/>
        <v>0</v>
      </c>
      <c r="P203" s="108">
        <f t="shared" si="31"/>
        <v>0</v>
      </c>
      <c r="Q203" s="108">
        <f t="shared" ref="Q203:Q266" si="36">O203+P203</f>
        <v>0</v>
      </c>
      <c r="R203" s="79"/>
      <c r="S203" s="82">
        <f t="shared" si="29"/>
        <v>1.4999999998508429E-3</v>
      </c>
      <c r="T203" s="83" t="str">
        <f t="shared" si="32"/>
        <v>№172 сбыт</v>
      </c>
    </row>
    <row r="204" spans="1:21" ht="17.100000000000001" customHeight="1" x14ac:dyDescent="0.25">
      <c r="A204" s="6" t="s">
        <v>241</v>
      </c>
      <c r="B204" s="79" t="s">
        <v>173</v>
      </c>
      <c r="C204" s="81">
        <v>13368.130000000001</v>
      </c>
      <c r="D204" s="81">
        <v>7000.16</v>
      </c>
      <c r="E204" s="81">
        <v>20368.38</v>
      </c>
      <c r="F204" s="70" t="s">
        <v>418</v>
      </c>
      <c r="G204" s="81">
        <v>13368.14</v>
      </c>
      <c r="H204" s="81">
        <v>7000.17</v>
      </c>
      <c r="I204" s="81">
        <v>20368.39</v>
      </c>
      <c r="J204" s="81">
        <f t="shared" si="33"/>
        <v>9.9999999983992893E-3</v>
      </c>
      <c r="K204" s="81">
        <f t="shared" si="34"/>
        <v>1.0000000000218279E-2</v>
      </c>
      <c r="L204" s="81">
        <f t="shared" si="35"/>
        <v>9.9999999983992893E-3</v>
      </c>
      <c r="M204" s="82">
        <v>105.33020000000484</v>
      </c>
      <c r="N204" s="90"/>
      <c r="O204" s="107">
        <f t="shared" si="30"/>
        <v>8.2099999986858171E-2</v>
      </c>
      <c r="P204" s="108">
        <f t="shared" si="31"/>
        <v>3.2400000000707224E-2</v>
      </c>
      <c r="Q204" s="108">
        <f t="shared" si="36"/>
        <v>0.1144999999875654</v>
      </c>
      <c r="R204" s="79"/>
      <c r="S204" s="82">
        <f t="shared" si="29"/>
        <v>105.21570000001726</v>
      </c>
      <c r="T204" s="83" t="str">
        <f t="shared" si="32"/>
        <v>№173 сбыт</v>
      </c>
    </row>
    <row r="205" spans="1:21" ht="17.100000000000001" customHeight="1" x14ac:dyDescent="0.25">
      <c r="A205" s="6" t="s">
        <v>259</v>
      </c>
      <c r="B205" s="79" t="s">
        <v>306</v>
      </c>
      <c r="C205" s="106"/>
      <c r="D205" s="106"/>
      <c r="E205" s="106"/>
      <c r="F205" s="70"/>
      <c r="G205" s="81"/>
      <c r="H205" s="81"/>
      <c r="I205" s="81"/>
      <c r="J205" s="81">
        <f t="shared" si="33"/>
        <v>0</v>
      </c>
      <c r="K205" s="81">
        <f t="shared" si="34"/>
        <v>0</v>
      </c>
      <c r="L205" s="81">
        <f t="shared" si="35"/>
        <v>0</v>
      </c>
      <c r="M205" s="82">
        <v>-1.3900000001228818E-2</v>
      </c>
      <c r="N205" s="90"/>
      <c r="O205" s="107">
        <f t="shared" si="30"/>
        <v>0</v>
      </c>
      <c r="P205" s="108">
        <f t="shared" si="31"/>
        <v>0</v>
      </c>
      <c r="Q205" s="108">
        <f t="shared" si="36"/>
        <v>0</v>
      </c>
      <c r="R205" s="79"/>
      <c r="S205" s="82">
        <f t="shared" ref="S205:S236" si="37">M205-Q205+N205+R205</f>
        <v>-1.3900000001228818E-2</v>
      </c>
      <c r="T205" s="83" t="str">
        <f t="shared" si="32"/>
        <v>№174 сбыт</v>
      </c>
    </row>
    <row r="206" spans="1:21" ht="17.100000000000001" customHeight="1" x14ac:dyDescent="0.25">
      <c r="A206" s="6" t="s">
        <v>248</v>
      </c>
      <c r="B206" s="79" t="s">
        <v>174</v>
      </c>
      <c r="C206" s="106"/>
      <c r="D206" s="106"/>
      <c r="E206" s="106"/>
      <c r="F206" s="70"/>
      <c r="G206" s="81"/>
      <c r="H206" s="81"/>
      <c r="I206" s="81"/>
      <c r="J206" s="81">
        <f t="shared" si="33"/>
        <v>0</v>
      </c>
      <c r="K206" s="81">
        <f t="shared" si="34"/>
        <v>0</v>
      </c>
      <c r="L206" s="81">
        <f t="shared" si="35"/>
        <v>0</v>
      </c>
      <c r="M206" s="82">
        <v>0.80379999999695428</v>
      </c>
      <c r="N206" s="90"/>
      <c r="O206" s="107">
        <f t="shared" si="30"/>
        <v>0</v>
      </c>
      <c r="P206" s="108">
        <f t="shared" si="31"/>
        <v>0</v>
      </c>
      <c r="Q206" s="108">
        <f t="shared" si="36"/>
        <v>0</v>
      </c>
      <c r="R206" s="79"/>
      <c r="S206" s="82">
        <f t="shared" si="37"/>
        <v>0.80379999999695428</v>
      </c>
      <c r="T206" s="83" t="str">
        <f t="shared" si="32"/>
        <v>№175 сбыт</v>
      </c>
    </row>
    <row r="207" spans="1:21" ht="17.100000000000001" customHeight="1" x14ac:dyDescent="0.25">
      <c r="A207" s="7" t="s">
        <v>286</v>
      </c>
      <c r="B207" s="79" t="s">
        <v>305</v>
      </c>
      <c r="C207" s="106"/>
      <c r="D207" s="106"/>
      <c r="E207" s="106"/>
      <c r="F207" s="70"/>
      <c r="G207" s="81"/>
      <c r="H207" s="81"/>
      <c r="I207" s="81"/>
      <c r="J207" s="81">
        <f t="shared" si="33"/>
        <v>0</v>
      </c>
      <c r="K207" s="81">
        <f t="shared" si="34"/>
        <v>0</v>
      </c>
      <c r="L207" s="81">
        <f t="shared" si="35"/>
        <v>0</v>
      </c>
      <c r="M207" s="82">
        <v>-3.8000000022293534E-3</v>
      </c>
      <c r="N207" s="90"/>
      <c r="O207" s="107">
        <f t="shared" si="30"/>
        <v>0</v>
      </c>
      <c r="P207" s="108">
        <f t="shared" si="31"/>
        <v>0</v>
      </c>
      <c r="Q207" s="108">
        <f t="shared" si="36"/>
        <v>0</v>
      </c>
      <c r="R207" s="79"/>
      <c r="S207" s="82">
        <f t="shared" si="37"/>
        <v>-3.8000000022293534E-3</v>
      </c>
      <c r="T207" s="83" t="str">
        <f t="shared" si="32"/>
        <v>№176\1 сбыт</v>
      </c>
    </row>
    <row r="208" spans="1:21" ht="17.100000000000001" customHeight="1" x14ac:dyDescent="0.25">
      <c r="A208" s="7"/>
      <c r="B208" s="75" t="s">
        <v>175</v>
      </c>
      <c r="C208" s="105"/>
      <c r="D208" s="105"/>
      <c r="E208" s="105"/>
      <c r="F208" s="70"/>
      <c r="G208" s="76"/>
      <c r="H208" s="76"/>
      <c r="I208" s="76"/>
      <c r="J208" s="98">
        <f t="shared" si="33"/>
        <v>0</v>
      </c>
      <c r="K208" s="71">
        <f t="shared" si="34"/>
        <v>0</v>
      </c>
      <c r="L208" s="71">
        <f t="shared" si="35"/>
        <v>0</v>
      </c>
      <c r="M208" s="77">
        <v>3.0000000042491592E-3</v>
      </c>
      <c r="N208" s="89"/>
      <c r="O208" s="73">
        <f t="shared" si="30"/>
        <v>0</v>
      </c>
      <c r="P208" s="70">
        <f t="shared" si="31"/>
        <v>0</v>
      </c>
      <c r="Q208" s="70">
        <f t="shared" si="36"/>
        <v>0</v>
      </c>
      <c r="R208" s="75"/>
      <c r="S208" s="77">
        <f t="shared" si="37"/>
        <v>3.0000000042491592E-3</v>
      </c>
      <c r="T208" s="78" t="str">
        <f t="shared" si="32"/>
        <v xml:space="preserve">№176\2 </v>
      </c>
    </row>
    <row r="209" spans="1:21" ht="17.100000000000001" customHeight="1" x14ac:dyDescent="0.25">
      <c r="A209" s="22" t="s">
        <v>445</v>
      </c>
      <c r="B209" s="79" t="s">
        <v>444</v>
      </c>
      <c r="C209" s="81">
        <v>9115.15</v>
      </c>
      <c r="D209" s="81">
        <v>2438.0700000000002</v>
      </c>
      <c r="E209" s="81">
        <v>11553.22</v>
      </c>
      <c r="F209" s="70" t="s">
        <v>419</v>
      </c>
      <c r="G209" s="81">
        <v>9115.15</v>
      </c>
      <c r="H209" s="81">
        <v>2438.0700000000002</v>
      </c>
      <c r="I209" s="81">
        <v>11553.22</v>
      </c>
      <c r="J209" s="81">
        <f t="shared" si="33"/>
        <v>0</v>
      </c>
      <c r="K209" s="81">
        <f t="shared" si="34"/>
        <v>0</v>
      </c>
      <c r="L209" s="81">
        <f t="shared" si="35"/>
        <v>0</v>
      </c>
      <c r="M209" s="79">
        <v>-7244.1171999999979</v>
      </c>
      <c r="N209" s="94"/>
      <c r="O209" s="107">
        <f t="shared" si="30"/>
        <v>0</v>
      </c>
      <c r="P209" s="108">
        <f t="shared" si="31"/>
        <v>0</v>
      </c>
      <c r="Q209" s="108">
        <f t="shared" si="36"/>
        <v>0</v>
      </c>
      <c r="R209" s="79"/>
      <c r="S209" s="79">
        <f t="shared" si="37"/>
        <v>-7244.1171999999979</v>
      </c>
      <c r="T209" s="79" t="str">
        <f t="shared" si="32"/>
        <v>№177 сбыт</v>
      </c>
      <c r="U209" s="21" t="s">
        <v>457</v>
      </c>
    </row>
    <row r="210" spans="1:21" ht="17.100000000000001" customHeight="1" x14ac:dyDescent="0.25">
      <c r="A210" s="6" t="s">
        <v>289</v>
      </c>
      <c r="B210" s="79" t="s">
        <v>304</v>
      </c>
      <c r="C210" s="81">
        <v>4046.5</v>
      </c>
      <c r="D210" s="81">
        <v>2431.2400000000002</v>
      </c>
      <c r="E210" s="81">
        <v>6477.75</v>
      </c>
      <c r="F210" s="70"/>
      <c r="G210" s="81">
        <v>4046.5</v>
      </c>
      <c r="H210" s="81">
        <v>2431.2400000000002</v>
      </c>
      <c r="I210" s="81">
        <v>6477.75</v>
      </c>
      <c r="J210" s="81">
        <f t="shared" si="33"/>
        <v>0</v>
      </c>
      <c r="K210" s="81">
        <f t="shared" si="34"/>
        <v>0</v>
      </c>
      <c r="L210" s="81">
        <f t="shared" si="35"/>
        <v>0</v>
      </c>
      <c r="M210" s="82">
        <v>1538.9180999999996</v>
      </c>
      <c r="N210" s="90"/>
      <c r="O210" s="107">
        <f t="shared" si="30"/>
        <v>0</v>
      </c>
      <c r="P210" s="108">
        <f t="shared" si="31"/>
        <v>0</v>
      </c>
      <c r="Q210" s="108">
        <f t="shared" si="36"/>
        <v>0</v>
      </c>
      <c r="R210" s="79"/>
      <c r="S210" s="82">
        <f t="shared" si="37"/>
        <v>1538.9180999999996</v>
      </c>
      <c r="T210" s="83" t="str">
        <f t="shared" si="32"/>
        <v>№178 сбыт</v>
      </c>
    </row>
    <row r="211" spans="1:21" ht="17.100000000000001" customHeight="1" x14ac:dyDescent="0.25">
      <c r="A211" s="6" t="s">
        <v>279</v>
      </c>
      <c r="B211" s="79" t="s">
        <v>303</v>
      </c>
      <c r="C211" s="81">
        <v>3427.77</v>
      </c>
      <c r="D211" s="81">
        <v>2128.0300000000002</v>
      </c>
      <c r="E211" s="81">
        <v>5555.87</v>
      </c>
      <c r="F211" s="70"/>
      <c r="G211" s="81">
        <v>3427.77</v>
      </c>
      <c r="H211" s="81">
        <v>2128.0300000000002</v>
      </c>
      <c r="I211" s="81">
        <v>5555.87</v>
      </c>
      <c r="J211" s="81">
        <f t="shared" si="33"/>
        <v>0</v>
      </c>
      <c r="K211" s="81">
        <f t="shared" si="34"/>
        <v>0</v>
      </c>
      <c r="L211" s="81">
        <f t="shared" si="35"/>
        <v>0</v>
      </c>
      <c r="M211" s="82">
        <v>0.14309999999945822</v>
      </c>
      <c r="N211" s="90"/>
      <c r="O211" s="107">
        <f t="shared" si="30"/>
        <v>0</v>
      </c>
      <c r="P211" s="108">
        <f t="shared" si="31"/>
        <v>0</v>
      </c>
      <c r="Q211" s="108">
        <f t="shared" si="36"/>
        <v>0</v>
      </c>
      <c r="R211" s="79"/>
      <c r="S211" s="82">
        <f t="shared" si="37"/>
        <v>0.14309999999945822</v>
      </c>
      <c r="T211" s="83" t="str">
        <f t="shared" si="32"/>
        <v>№179 сбыт</v>
      </c>
    </row>
    <row r="212" spans="1:21" ht="17.100000000000001" customHeight="1" x14ac:dyDescent="0.25">
      <c r="A212" s="6"/>
      <c r="B212" s="75" t="s">
        <v>176</v>
      </c>
      <c r="C212" s="105"/>
      <c r="D212" s="105"/>
      <c r="E212" s="105"/>
      <c r="F212" s="70"/>
      <c r="G212" s="76"/>
      <c r="H212" s="76"/>
      <c r="I212" s="76"/>
      <c r="J212" s="98">
        <f t="shared" si="33"/>
        <v>0</v>
      </c>
      <c r="K212" s="71">
        <f t="shared" si="34"/>
        <v>0</v>
      </c>
      <c r="L212" s="71">
        <f t="shared" si="35"/>
        <v>0</v>
      </c>
      <c r="M212" s="77">
        <v>-35.446300000005067</v>
      </c>
      <c r="N212" s="89"/>
      <c r="O212" s="73">
        <f t="shared" si="30"/>
        <v>0</v>
      </c>
      <c r="P212" s="70">
        <f t="shared" si="31"/>
        <v>0</v>
      </c>
      <c r="Q212" s="70">
        <f t="shared" si="36"/>
        <v>0</v>
      </c>
      <c r="R212" s="75"/>
      <c r="S212" s="77">
        <f t="shared" si="37"/>
        <v>-35.446300000005067</v>
      </c>
      <c r="T212" s="78" t="str">
        <f t="shared" si="32"/>
        <v xml:space="preserve">№180 </v>
      </c>
    </row>
    <row r="213" spans="1:21" ht="17.100000000000001" customHeight="1" x14ac:dyDescent="0.25">
      <c r="A213" s="7" t="s">
        <v>438</v>
      </c>
      <c r="B213" s="81" t="s">
        <v>439</v>
      </c>
      <c r="C213" s="81">
        <v>6965.4000000000005</v>
      </c>
      <c r="D213" s="81">
        <v>6833.16</v>
      </c>
      <c r="E213" s="81">
        <v>13798.62</v>
      </c>
      <c r="F213" s="70"/>
      <c r="G213" s="81">
        <v>6965.4000000000005</v>
      </c>
      <c r="H213" s="81">
        <v>6833.16</v>
      </c>
      <c r="I213" s="81">
        <v>13798.62</v>
      </c>
      <c r="J213" s="81">
        <f t="shared" si="33"/>
        <v>0</v>
      </c>
      <c r="K213" s="81">
        <f t="shared" si="34"/>
        <v>0</v>
      </c>
      <c r="L213" s="81">
        <f t="shared" si="35"/>
        <v>0</v>
      </c>
      <c r="M213" s="81">
        <v>1.4000000022349468E-3</v>
      </c>
      <c r="N213" s="91"/>
      <c r="O213" s="107">
        <f t="shared" si="30"/>
        <v>0</v>
      </c>
      <c r="P213" s="108">
        <f t="shared" si="31"/>
        <v>0</v>
      </c>
      <c r="Q213" s="108">
        <f t="shared" si="36"/>
        <v>0</v>
      </c>
      <c r="R213" s="81"/>
      <c r="S213" s="81">
        <f t="shared" si="37"/>
        <v>1.4000000022349468E-3</v>
      </c>
      <c r="T213" s="81" t="str">
        <f t="shared" si="32"/>
        <v>№181 сбыт</v>
      </c>
    </row>
    <row r="214" spans="1:21" ht="17.100000000000001" customHeight="1" x14ac:dyDescent="0.25">
      <c r="A214" s="6"/>
      <c r="B214" s="75" t="s">
        <v>177</v>
      </c>
      <c r="C214" s="76">
        <v>34440.559999999998</v>
      </c>
      <c r="D214" s="76">
        <v>41412.29</v>
      </c>
      <c r="E214" s="76">
        <v>75852.990000000005</v>
      </c>
      <c r="F214" s="70" t="s">
        <v>420</v>
      </c>
      <c r="G214" s="76">
        <v>34440.559999999998</v>
      </c>
      <c r="H214" s="76">
        <v>41412.29</v>
      </c>
      <c r="I214" s="76">
        <v>75853</v>
      </c>
      <c r="J214" s="98">
        <f t="shared" si="33"/>
        <v>0</v>
      </c>
      <c r="K214" s="71">
        <f t="shared" si="34"/>
        <v>0</v>
      </c>
      <c r="L214" s="71">
        <f t="shared" si="35"/>
        <v>9.9999999947613105E-3</v>
      </c>
      <c r="M214" s="77">
        <v>97.445200000004931</v>
      </c>
      <c r="N214" s="89"/>
      <c r="O214" s="73">
        <f t="shared" si="30"/>
        <v>0</v>
      </c>
      <c r="P214" s="70">
        <f t="shared" si="31"/>
        <v>0</v>
      </c>
      <c r="Q214" s="70">
        <f t="shared" si="36"/>
        <v>0</v>
      </c>
      <c r="R214" s="75"/>
      <c r="S214" s="77">
        <f t="shared" si="37"/>
        <v>97.445200000004931</v>
      </c>
      <c r="T214" s="78" t="str">
        <f t="shared" si="32"/>
        <v xml:space="preserve">№182 </v>
      </c>
    </row>
    <row r="215" spans="1:21" ht="17.100000000000001" customHeight="1" x14ac:dyDescent="0.25">
      <c r="A215" s="6" t="s">
        <v>329</v>
      </c>
      <c r="B215" s="79" t="s">
        <v>334</v>
      </c>
      <c r="C215" s="81">
        <v>4022.46</v>
      </c>
      <c r="D215" s="81">
        <v>874.36</v>
      </c>
      <c r="E215" s="81">
        <v>4896.83</v>
      </c>
      <c r="F215" s="70"/>
      <c r="G215" s="81">
        <v>4022.46</v>
      </c>
      <c r="H215" s="81">
        <v>874.36</v>
      </c>
      <c r="I215" s="81">
        <v>4896.83</v>
      </c>
      <c r="J215" s="81">
        <f t="shared" si="33"/>
        <v>0</v>
      </c>
      <c r="K215" s="81">
        <f t="shared" si="34"/>
        <v>0</v>
      </c>
      <c r="L215" s="81">
        <f t="shared" si="35"/>
        <v>0</v>
      </c>
      <c r="M215" s="82">
        <v>-167.46280000000036</v>
      </c>
      <c r="N215" s="90"/>
      <c r="O215" s="107">
        <f t="shared" si="30"/>
        <v>0</v>
      </c>
      <c r="P215" s="108">
        <f t="shared" si="31"/>
        <v>0</v>
      </c>
      <c r="Q215" s="108">
        <f t="shared" si="36"/>
        <v>0</v>
      </c>
      <c r="R215" s="79"/>
      <c r="S215" s="82">
        <f t="shared" si="37"/>
        <v>-167.46280000000036</v>
      </c>
      <c r="T215" s="83" t="str">
        <f t="shared" si="32"/>
        <v>№183 сбыт</v>
      </c>
    </row>
    <row r="216" spans="1:21" ht="17.100000000000001" customHeight="1" x14ac:dyDescent="0.25">
      <c r="A216" s="7" t="s">
        <v>505</v>
      </c>
      <c r="B216" s="79" t="s">
        <v>517</v>
      </c>
      <c r="C216" s="81">
        <v>20119.920000000002</v>
      </c>
      <c r="D216" s="81">
        <v>9531.59</v>
      </c>
      <c r="E216" s="81">
        <v>29651.52</v>
      </c>
      <c r="F216" s="70" t="s">
        <v>421</v>
      </c>
      <c r="G216" s="81">
        <v>20119.920000000002</v>
      </c>
      <c r="H216" s="81">
        <v>9531.6</v>
      </c>
      <c r="I216" s="81">
        <v>29651.53</v>
      </c>
      <c r="J216" s="81">
        <f t="shared" si="33"/>
        <v>0</v>
      </c>
      <c r="K216" s="81">
        <f t="shared" si="34"/>
        <v>1.0000000000218279E-2</v>
      </c>
      <c r="L216" s="81">
        <f t="shared" si="35"/>
        <v>9.9999999983992893E-3</v>
      </c>
      <c r="M216" s="82">
        <v>3.0819999999898937</v>
      </c>
      <c r="N216" s="90"/>
      <c r="O216" s="107">
        <f t="shared" si="30"/>
        <v>0</v>
      </c>
      <c r="P216" s="108">
        <f t="shared" si="31"/>
        <v>3.2400000000707224E-2</v>
      </c>
      <c r="Q216" s="108">
        <f t="shared" si="36"/>
        <v>3.2400000000707224E-2</v>
      </c>
      <c r="R216" s="79"/>
      <c r="S216" s="82">
        <f t="shared" si="37"/>
        <v>3.0495999999891863</v>
      </c>
      <c r="T216" s="83" t="str">
        <f t="shared" si="32"/>
        <v>№184 сбыт</v>
      </c>
    </row>
    <row r="217" spans="1:21" ht="17.100000000000001" customHeight="1" x14ac:dyDescent="0.25">
      <c r="A217" s="7" t="s">
        <v>506</v>
      </c>
      <c r="B217" s="79" t="s">
        <v>518</v>
      </c>
      <c r="C217" s="106"/>
      <c r="D217" s="106"/>
      <c r="E217" s="106"/>
      <c r="F217" s="70"/>
      <c r="G217" s="81"/>
      <c r="H217" s="81"/>
      <c r="I217" s="81"/>
      <c r="J217" s="81">
        <f t="shared" si="33"/>
        <v>0</v>
      </c>
      <c r="K217" s="81">
        <f t="shared" si="34"/>
        <v>0</v>
      </c>
      <c r="L217" s="81">
        <f t="shared" si="35"/>
        <v>0</v>
      </c>
      <c r="M217" s="82">
        <v>93.497400000000056</v>
      </c>
      <c r="N217" s="90"/>
      <c r="O217" s="107">
        <f t="shared" si="30"/>
        <v>0</v>
      </c>
      <c r="P217" s="108">
        <f t="shared" si="31"/>
        <v>0</v>
      </c>
      <c r="Q217" s="108">
        <f t="shared" si="36"/>
        <v>0</v>
      </c>
      <c r="R217" s="79"/>
      <c r="S217" s="82">
        <f t="shared" si="37"/>
        <v>93.497400000000056</v>
      </c>
      <c r="T217" s="83" t="str">
        <f t="shared" si="32"/>
        <v>№185 сбыт</v>
      </c>
    </row>
    <row r="218" spans="1:21" ht="17.100000000000001" customHeight="1" x14ac:dyDescent="0.25">
      <c r="A218" s="6" t="s">
        <v>328</v>
      </c>
      <c r="B218" s="79" t="s">
        <v>333</v>
      </c>
      <c r="C218" s="106"/>
      <c r="D218" s="106"/>
      <c r="E218" s="106"/>
      <c r="F218" s="70"/>
      <c r="G218" s="81"/>
      <c r="H218" s="81"/>
      <c r="I218" s="81"/>
      <c r="J218" s="81">
        <f t="shared" si="33"/>
        <v>0</v>
      </c>
      <c r="K218" s="81">
        <f t="shared" si="34"/>
        <v>0</v>
      </c>
      <c r="L218" s="81">
        <f t="shared" si="35"/>
        <v>0</v>
      </c>
      <c r="M218" s="82">
        <v>-1087.9956000000004</v>
      </c>
      <c r="N218" s="90"/>
      <c r="O218" s="107">
        <f t="shared" si="30"/>
        <v>0</v>
      </c>
      <c r="P218" s="108">
        <f t="shared" si="31"/>
        <v>0</v>
      </c>
      <c r="Q218" s="108">
        <f t="shared" si="36"/>
        <v>0</v>
      </c>
      <c r="R218" s="79"/>
      <c r="S218" s="82">
        <f t="shared" si="37"/>
        <v>-1087.9956000000004</v>
      </c>
      <c r="T218" s="83" t="str">
        <f t="shared" si="32"/>
        <v>№186 сбыт</v>
      </c>
    </row>
    <row r="219" spans="1:21" ht="17.100000000000001" customHeight="1" x14ac:dyDescent="0.25">
      <c r="A219" s="6" t="s">
        <v>245</v>
      </c>
      <c r="B219" s="79" t="s">
        <v>178</v>
      </c>
      <c r="C219" s="106"/>
      <c r="D219" s="106"/>
      <c r="E219" s="106"/>
      <c r="F219" s="70"/>
      <c r="G219" s="81"/>
      <c r="H219" s="81"/>
      <c r="I219" s="81"/>
      <c r="J219" s="81">
        <f t="shared" si="33"/>
        <v>0</v>
      </c>
      <c r="K219" s="81">
        <f t="shared" si="34"/>
        <v>0</v>
      </c>
      <c r="L219" s="81">
        <f t="shared" si="35"/>
        <v>0</v>
      </c>
      <c r="M219" s="82">
        <v>456.75890000000038</v>
      </c>
      <c r="N219" s="90"/>
      <c r="O219" s="107">
        <f t="shared" si="30"/>
        <v>0</v>
      </c>
      <c r="P219" s="108">
        <f t="shared" si="31"/>
        <v>0</v>
      </c>
      <c r="Q219" s="108">
        <f t="shared" si="36"/>
        <v>0</v>
      </c>
      <c r="R219" s="79"/>
      <c r="S219" s="82">
        <f t="shared" si="37"/>
        <v>456.75890000000038</v>
      </c>
      <c r="T219" s="83" t="str">
        <f t="shared" si="32"/>
        <v>№187 сбыт</v>
      </c>
    </row>
    <row r="220" spans="1:21" ht="17.100000000000001" customHeight="1" x14ac:dyDescent="0.25">
      <c r="A220" s="6" t="s">
        <v>337</v>
      </c>
      <c r="B220" s="79" t="s">
        <v>338</v>
      </c>
      <c r="C220" s="106"/>
      <c r="D220" s="106"/>
      <c r="E220" s="106"/>
      <c r="F220" s="70"/>
      <c r="G220" s="81"/>
      <c r="H220" s="81"/>
      <c r="I220" s="81"/>
      <c r="J220" s="81">
        <f t="shared" si="33"/>
        <v>0</v>
      </c>
      <c r="K220" s="81">
        <f t="shared" si="34"/>
        <v>0</v>
      </c>
      <c r="L220" s="81">
        <f t="shared" si="35"/>
        <v>0</v>
      </c>
      <c r="M220" s="82">
        <v>34.937099999999191</v>
      </c>
      <c r="N220" s="90"/>
      <c r="O220" s="107">
        <f t="shared" si="30"/>
        <v>0</v>
      </c>
      <c r="P220" s="108">
        <f t="shared" si="31"/>
        <v>0</v>
      </c>
      <c r="Q220" s="108">
        <f t="shared" si="36"/>
        <v>0</v>
      </c>
      <c r="R220" s="79"/>
      <c r="S220" s="82">
        <f t="shared" si="37"/>
        <v>34.937099999999191</v>
      </c>
      <c r="T220" s="83" t="str">
        <f t="shared" si="32"/>
        <v>№188\1 сбыт</v>
      </c>
    </row>
    <row r="221" spans="1:21" ht="17.100000000000001" customHeight="1" x14ac:dyDescent="0.25">
      <c r="A221" s="6"/>
      <c r="B221" s="75" t="s">
        <v>179</v>
      </c>
      <c r="C221" s="105"/>
      <c r="D221" s="105"/>
      <c r="E221" s="105"/>
      <c r="F221" s="70"/>
      <c r="G221" s="76"/>
      <c r="H221" s="76"/>
      <c r="I221" s="76"/>
      <c r="J221" s="98">
        <f t="shared" si="33"/>
        <v>0</v>
      </c>
      <c r="K221" s="71">
        <f t="shared" si="34"/>
        <v>0</v>
      </c>
      <c r="L221" s="71">
        <f t="shared" si="35"/>
        <v>0</v>
      </c>
      <c r="M221" s="77">
        <v>4015.6006999999977</v>
      </c>
      <c r="N221" s="89"/>
      <c r="O221" s="73">
        <f t="shared" si="30"/>
        <v>0</v>
      </c>
      <c r="P221" s="70">
        <f t="shared" si="31"/>
        <v>0</v>
      </c>
      <c r="Q221" s="70">
        <f t="shared" si="36"/>
        <v>0</v>
      </c>
      <c r="R221" s="75"/>
      <c r="S221" s="77">
        <f t="shared" si="37"/>
        <v>4015.6006999999977</v>
      </c>
      <c r="T221" s="78" t="str">
        <f t="shared" si="32"/>
        <v xml:space="preserve">№188\2 </v>
      </c>
    </row>
    <row r="222" spans="1:21" ht="17.100000000000001" customHeight="1" x14ac:dyDescent="0.25">
      <c r="A222" s="16" t="s">
        <v>450</v>
      </c>
      <c r="B222" s="79" t="s">
        <v>180</v>
      </c>
      <c r="C222" s="81">
        <v>9247.24</v>
      </c>
      <c r="D222" s="81">
        <v>4465.46</v>
      </c>
      <c r="E222" s="81">
        <v>13712.73</v>
      </c>
      <c r="F222" s="70" t="s">
        <v>422</v>
      </c>
      <c r="G222" s="81">
        <v>9247.26</v>
      </c>
      <c r="H222" s="81">
        <v>4465.47</v>
      </c>
      <c r="I222" s="81">
        <v>13712.76</v>
      </c>
      <c r="J222" s="81">
        <f t="shared" si="33"/>
        <v>2.0000000000436557E-2</v>
      </c>
      <c r="K222" s="81">
        <f t="shared" si="34"/>
        <v>1.0000000000218279E-2</v>
      </c>
      <c r="L222" s="81">
        <f t="shared" si="35"/>
        <v>3.0000000000654836E-2</v>
      </c>
      <c r="M222" s="82">
        <v>-252.93309999999684</v>
      </c>
      <c r="N222" s="90"/>
      <c r="O222" s="107">
        <f t="shared" si="30"/>
        <v>0.16420000000358415</v>
      </c>
      <c r="P222" s="108">
        <f t="shared" si="31"/>
        <v>3.2400000000707224E-2</v>
      </c>
      <c r="Q222" s="108">
        <f t="shared" si="36"/>
        <v>0.19660000000429137</v>
      </c>
      <c r="R222" s="79"/>
      <c r="S222" s="82">
        <f t="shared" si="37"/>
        <v>-253.12970000000112</v>
      </c>
      <c r="T222" s="83" t="str">
        <f t="shared" si="32"/>
        <v xml:space="preserve">№189 </v>
      </c>
    </row>
    <row r="223" spans="1:21" ht="17.100000000000001" customHeight="1" x14ac:dyDescent="0.25">
      <c r="A223" s="6" t="s">
        <v>287</v>
      </c>
      <c r="B223" s="79" t="s">
        <v>302</v>
      </c>
      <c r="C223" s="106"/>
      <c r="D223" s="106"/>
      <c r="E223" s="106"/>
      <c r="F223" s="70"/>
      <c r="G223" s="81"/>
      <c r="H223" s="81"/>
      <c r="I223" s="81"/>
      <c r="J223" s="81">
        <f t="shared" si="33"/>
        <v>0</v>
      </c>
      <c r="K223" s="81">
        <f t="shared" si="34"/>
        <v>0</v>
      </c>
      <c r="L223" s="81">
        <f t="shared" si="35"/>
        <v>0</v>
      </c>
      <c r="M223" s="82">
        <v>6.8200000001070293E-2</v>
      </c>
      <c r="N223" s="90"/>
      <c r="O223" s="107">
        <f t="shared" si="30"/>
        <v>0</v>
      </c>
      <c r="P223" s="108">
        <f t="shared" si="31"/>
        <v>0</v>
      </c>
      <c r="Q223" s="108">
        <f t="shared" si="36"/>
        <v>0</v>
      </c>
      <c r="R223" s="79"/>
      <c r="S223" s="82">
        <f t="shared" si="37"/>
        <v>6.8200000001070293E-2</v>
      </c>
      <c r="T223" s="83" t="str">
        <f t="shared" si="32"/>
        <v>№190 сбыт</v>
      </c>
    </row>
    <row r="224" spans="1:21" ht="17.100000000000001" customHeight="1" x14ac:dyDescent="0.25">
      <c r="A224" s="6" t="s">
        <v>284</v>
      </c>
      <c r="B224" s="79" t="s">
        <v>301</v>
      </c>
      <c r="C224" s="106"/>
      <c r="D224" s="106"/>
      <c r="E224" s="106"/>
      <c r="F224" s="70"/>
      <c r="G224" s="81"/>
      <c r="H224" s="81"/>
      <c r="I224" s="81"/>
      <c r="J224" s="81">
        <f t="shared" si="33"/>
        <v>0</v>
      </c>
      <c r="K224" s="81">
        <f t="shared" si="34"/>
        <v>0</v>
      </c>
      <c r="L224" s="81">
        <f t="shared" si="35"/>
        <v>0</v>
      </c>
      <c r="M224" s="82">
        <v>84.592800000000807</v>
      </c>
      <c r="N224" s="90"/>
      <c r="O224" s="107">
        <f t="shared" si="30"/>
        <v>0</v>
      </c>
      <c r="P224" s="108">
        <f t="shared" si="31"/>
        <v>0</v>
      </c>
      <c r="Q224" s="108">
        <f t="shared" si="36"/>
        <v>0</v>
      </c>
      <c r="R224" s="79"/>
      <c r="S224" s="82">
        <f t="shared" si="37"/>
        <v>84.592800000000807</v>
      </c>
      <c r="T224" s="83" t="str">
        <f t="shared" si="32"/>
        <v>№191 сбыт</v>
      </c>
    </row>
    <row r="225" spans="1:22" ht="17.100000000000001" customHeight="1" x14ac:dyDescent="0.25">
      <c r="A225" s="6" t="s">
        <v>231</v>
      </c>
      <c r="B225" s="79" t="s">
        <v>181</v>
      </c>
      <c r="C225" s="106"/>
      <c r="D225" s="106"/>
      <c r="E225" s="106"/>
      <c r="F225" s="70"/>
      <c r="G225" s="81"/>
      <c r="H225" s="81"/>
      <c r="I225" s="81"/>
      <c r="J225" s="81">
        <f t="shared" si="33"/>
        <v>0</v>
      </c>
      <c r="K225" s="81">
        <f t="shared" si="34"/>
        <v>0</v>
      </c>
      <c r="L225" s="81">
        <f t="shared" si="35"/>
        <v>0</v>
      </c>
      <c r="M225" s="82">
        <v>6844.78</v>
      </c>
      <c r="N225" s="90"/>
      <c r="O225" s="107">
        <f t="shared" si="30"/>
        <v>0</v>
      </c>
      <c r="P225" s="108">
        <f t="shared" si="31"/>
        <v>0</v>
      </c>
      <c r="Q225" s="108">
        <f t="shared" si="36"/>
        <v>0</v>
      </c>
      <c r="R225" s="79"/>
      <c r="S225" s="82">
        <f t="shared" si="37"/>
        <v>6844.78</v>
      </c>
      <c r="T225" s="83" t="str">
        <f t="shared" si="32"/>
        <v>№202 сбыт</v>
      </c>
    </row>
    <row r="226" spans="1:22" ht="17.100000000000001" customHeight="1" x14ac:dyDescent="0.25">
      <c r="A226" s="6"/>
      <c r="B226" s="75" t="s">
        <v>182</v>
      </c>
      <c r="C226" s="76">
        <v>540.4</v>
      </c>
      <c r="D226" s="76">
        <v>220.23000000000002</v>
      </c>
      <c r="E226" s="76">
        <v>760.65</v>
      </c>
      <c r="F226" s="70"/>
      <c r="G226" s="76">
        <v>540.4</v>
      </c>
      <c r="H226" s="76">
        <v>220.23000000000002</v>
      </c>
      <c r="I226" s="76">
        <v>760.65</v>
      </c>
      <c r="J226" s="98">
        <f t="shared" si="33"/>
        <v>0</v>
      </c>
      <c r="K226" s="71">
        <f t="shared" si="34"/>
        <v>0</v>
      </c>
      <c r="L226" s="71">
        <f t="shared" si="35"/>
        <v>0</v>
      </c>
      <c r="M226" s="77">
        <v>1035.6718999999991</v>
      </c>
      <c r="N226" s="89"/>
      <c r="O226" s="73">
        <f t="shared" si="30"/>
        <v>0</v>
      </c>
      <c r="P226" s="70">
        <f t="shared" si="31"/>
        <v>0</v>
      </c>
      <c r="Q226" s="70">
        <f t="shared" si="36"/>
        <v>0</v>
      </c>
      <c r="R226" s="75"/>
      <c r="S226" s="77">
        <f t="shared" si="37"/>
        <v>1035.6718999999991</v>
      </c>
      <c r="T226" s="78" t="str">
        <f t="shared" si="32"/>
        <v xml:space="preserve">№203 </v>
      </c>
    </row>
    <row r="227" spans="1:22" ht="17.100000000000001" customHeight="1" x14ac:dyDescent="0.25">
      <c r="A227" s="16" t="s">
        <v>450</v>
      </c>
      <c r="B227" s="79" t="s">
        <v>183</v>
      </c>
      <c r="C227" s="81">
        <v>5337.54</v>
      </c>
      <c r="D227" s="81">
        <v>2496.7800000000002</v>
      </c>
      <c r="E227" s="81">
        <v>7834.34</v>
      </c>
      <c r="F227" s="70"/>
      <c r="G227" s="81">
        <v>5337.54</v>
      </c>
      <c r="H227" s="81">
        <v>2496.7800000000002</v>
      </c>
      <c r="I227" s="81">
        <v>7834.34</v>
      </c>
      <c r="J227" s="81">
        <f t="shared" si="33"/>
        <v>0</v>
      </c>
      <c r="K227" s="81">
        <f t="shared" si="34"/>
        <v>0</v>
      </c>
      <c r="L227" s="81">
        <f t="shared" si="35"/>
        <v>0</v>
      </c>
      <c r="M227" s="82">
        <v>-21571.0324</v>
      </c>
      <c r="N227" s="90"/>
      <c r="O227" s="107">
        <f t="shared" si="30"/>
        <v>0</v>
      </c>
      <c r="P227" s="108">
        <f t="shared" si="31"/>
        <v>0</v>
      </c>
      <c r="Q227" s="108">
        <f t="shared" si="36"/>
        <v>0</v>
      </c>
      <c r="R227" s="79"/>
      <c r="S227" s="82">
        <f t="shared" si="37"/>
        <v>-21571.0324</v>
      </c>
      <c r="T227" s="83" t="str">
        <f t="shared" si="32"/>
        <v xml:space="preserve">№204 </v>
      </c>
      <c r="U227" s="3" t="s">
        <v>345</v>
      </c>
    </row>
    <row r="228" spans="1:22" ht="17.100000000000001" customHeight="1" x14ac:dyDescent="0.25">
      <c r="A228" s="6"/>
      <c r="B228" s="75" t="s">
        <v>184</v>
      </c>
      <c r="C228" s="76">
        <v>167.55</v>
      </c>
      <c r="D228" s="76">
        <v>192.75</v>
      </c>
      <c r="E228" s="76">
        <v>360.31</v>
      </c>
      <c r="F228" s="70" t="s">
        <v>423</v>
      </c>
      <c r="G228" s="76">
        <v>167.55</v>
      </c>
      <c r="H228" s="76">
        <v>192.75</v>
      </c>
      <c r="I228" s="76">
        <v>360.31</v>
      </c>
      <c r="J228" s="98">
        <f t="shared" si="33"/>
        <v>0</v>
      </c>
      <c r="K228" s="71">
        <f t="shared" si="34"/>
        <v>0</v>
      </c>
      <c r="L228" s="71">
        <f t="shared" si="35"/>
        <v>0</v>
      </c>
      <c r="M228" s="77">
        <v>64.552300000000017</v>
      </c>
      <c r="N228" s="89"/>
      <c r="O228" s="73">
        <f t="shared" si="30"/>
        <v>0</v>
      </c>
      <c r="P228" s="70">
        <f t="shared" si="31"/>
        <v>0</v>
      </c>
      <c r="Q228" s="70">
        <f t="shared" si="36"/>
        <v>0</v>
      </c>
      <c r="R228" s="75"/>
      <c r="S228" s="77">
        <f t="shared" si="37"/>
        <v>64.552300000000017</v>
      </c>
      <c r="T228" s="78" t="str">
        <f t="shared" si="32"/>
        <v xml:space="preserve">№205 </v>
      </c>
    </row>
    <row r="229" spans="1:22" ht="17.100000000000001" customHeight="1" x14ac:dyDescent="0.25">
      <c r="A229" s="6"/>
      <c r="B229" s="75" t="s">
        <v>185</v>
      </c>
      <c r="C229" s="76">
        <v>4859</v>
      </c>
      <c r="D229" s="76">
        <v>3704.38</v>
      </c>
      <c r="E229" s="76">
        <v>8563.42</v>
      </c>
      <c r="F229" s="70"/>
      <c r="G229" s="76">
        <v>4859</v>
      </c>
      <c r="H229" s="76">
        <v>3704.38</v>
      </c>
      <c r="I229" s="76">
        <v>8563.42</v>
      </c>
      <c r="J229" s="98">
        <f t="shared" si="33"/>
        <v>0</v>
      </c>
      <c r="K229" s="71">
        <f t="shared" si="34"/>
        <v>0</v>
      </c>
      <c r="L229" s="71">
        <f t="shared" si="35"/>
        <v>0</v>
      </c>
      <c r="M229" s="77">
        <v>4549.6353999999992</v>
      </c>
      <c r="N229" s="89"/>
      <c r="O229" s="73">
        <f t="shared" si="30"/>
        <v>0</v>
      </c>
      <c r="P229" s="70">
        <f t="shared" si="31"/>
        <v>0</v>
      </c>
      <c r="Q229" s="70">
        <f t="shared" si="36"/>
        <v>0</v>
      </c>
      <c r="R229" s="75"/>
      <c r="S229" s="77">
        <f t="shared" si="37"/>
        <v>4549.6353999999992</v>
      </c>
      <c r="T229" s="78" t="str">
        <f t="shared" si="32"/>
        <v xml:space="preserve">№206 </v>
      </c>
      <c r="U229" s="3" t="s">
        <v>345</v>
      </c>
      <c r="V229" t="s">
        <v>500</v>
      </c>
    </row>
    <row r="230" spans="1:22" ht="17.100000000000001" customHeight="1" x14ac:dyDescent="0.25">
      <c r="A230" s="7" t="s">
        <v>552</v>
      </c>
      <c r="B230" s="79" t="s">
        <v>516</v>
      </c>
      <c r="C230" s="106"/>
      <c r="D230" s="106"/>
      <c r="E230" s="106"/>
      <c r="F230" s="70"/>
      <c r="G230" s="81"/>
      <c r="H230" s="81"/>
      <c r="I230" s="81"/>
      <c r="J230" s="81">
        <f t="shared" si="33"/>
        <v>0</v>
      </c>
      <c r="K230" s="81">
        <f t="shared" si="34"/>
        <v>0</v>
      </c>
      <c r="L230" s="81">
        <f t="shared" si="35"/>
        <v>0</v>
      </c>
      <c r="M230" s="82">
        <v>-74.169399999998234</v>
      </c>
      <c r="N230" s="90"/>
      <c r="O230" s="107">
        <f t="shared" si="30"/>
        <v>0</v>
      </c>
      <c r="P230" s="108">
        <f t="shared" si="31"/>
        <v>0</v>
      </c>
      <c r="Q230" s="108">
        <f t="shared" si="36"/>
        <v>0</v>
      </c>
      <c r="R230" s="79"/>
      <c r="S230" s="82">
        <f t="shared" si="37"/>
        <v>-74.169399999998234</v>
      </c>
      <c r="T230" s="83" t="str">
        <f t="shared" si="32"/>
        <v>№207 сбыт</v>
      </c>
      <c r="U230" s="3" t="s">
        <v>345</v>
      </c>
      <c r="V230" t="s">
        <v>500</v>
      </c>
    </row>
    <row r="231" spans="1:22" ht="17.100000000000001" customHeight="1" x14ac:dyDescent="0.25">
      <c r="A231" s="6"/>
      <c r="B231" s="75" t="s">
        <v>186</v>
      </c>
      <c r="C231" s="76">
        <v>10546.550000000001</v>
      </c>
      <c r="D231" s="76">
        <v>4306.05</v>
      </c>
      <c r="E231" s="76">
        <v>14852.62</v>
      </c>
      <c r="F231" s="70" t="s">
        <v>186</v>
      </c>
      <c r="G231" s="76">
        <v>10627.07</v>
      </c>
      <c r="H231" s="76">
        <v>4342.3999999999996</v>
      </c>
      <c r="I231" s="76">
        <v>14969.5</v>
      </c>
      <c r="J231" s="98">
        <f t="shared" si="33"/>
        <v>80.519999999998618</v>
      </c>
      <c r="K231" s="71">
        <f t="shared" si="34"/>
        <v>36.349999999999454</v>
      </c>
      <c r="L231" s="71">
        <f t="shared" si="35"/>
        <v>116.8799999999992</v>
      </c>
      <c r="M231" s="77">
        <v>-5271.5284000000102</v>
      </c>
      <c r="N231" s="89"/>
      <c r="O231" s="73">
        <f t="shared" si="30"/>
        <v>661.06919999998877</v>
      </c>
      <c r="P231" s="70">
        <f t="shared" si="31"/>
        <v>117.77399999999824</v>
      </c>
      <c r="Q231" s="70">
        <f t="shared" si="36"/>
        <v>778.84319999998706</v>
      </c>
      <c r="R231" s="75"/>
      <c r="S231" s="77">
        <f t="shared" si="37"/>
        <v>-6050.3715999999968</v>
      </c>
      <c r="T231" s="78" t="str">
        <f t="shared" si="32"/>
        <v xml:space="preserve">№208 </v>
      </c>
    </row>
    <row r="232" spans="1:22" ht="17.100000000000001" customHeight="1" x14ac:dyDescent="0.25">
      <c r="A232" s="6"/>
      <c r="B232" s="75" t="s">
        <v>187</v>
      </c>
      <c r="C232" s="105"/>
      <c r="D232" s="105"/>
      <c r="E232" s="105"/>
      <c r="F232" s="70"/>
      <c r="G232" s="76"/>
      <c r="H232" s="76"/>
      <c r="I232" s="76"/>
      <c r="J232" s="98">
        <f t="shared" si="33"/>
        <v>0</v>
      </c>
      <c r="K232" s="71">
        <f t="shared" si="34"/>
        <v>0</v>
      </c>
      <c r="L232" s="71">
        <f t="shared" si="35"/>
        <v>0</v>
      </c>
      <c r="M232" s="77">
        <v>4925.0938999999989</v>
      </c>
      <c r="N232" s="89"/>
      <c r="O232" s="73">
        <f t="shared" si="30"/>
        <v>0</v>
      </c>
      <c r="P232" s="70">
        <f t="shared" si="31"/>
        <v>0</v>
      </c>
      <c r="Q232" s="70">
        <f t="shared" si="36"/>
        <v>0</v>
      </c>
      <c r="R232" s="75"/>
      <c r="S232" s="77">
        <f t="shared" si="37"/>
        <v>4925.0938999999989</v>
      </c>
      <c r="T232" s="78" t="str">
        <f t="shared" si="32"/>
        <v xml:space="preserve">№209 </v>
      </c>
    </row>
    <row r="233" spans="1:22" ht="17.100000000000001" customHeight="1" x14ac:dyDescent="0.25">
      <c r="A233" s="6"/>
      <c r="B233" s="75" t="s">
        <v>188</v>
      </c>
      <c r="C233" s="105"/>
      <c r="D233" s="105"/>
      <c r="E233" s="105"/>
      <c r="F233" s="70"/>
      <c r="G233" s="76"/>
      <c r="H233" s="76"/>
      <c r="I233" s="76"/>
      <c r="J233" s="98">
        <f t="shared" si="33"/>
        <v>0</v>
      </c>
      <c r="K233" s="71">
        <f t="shared" si="34"/>
        <v>0</v>
      </c>
      <c r="L233" s="71">
        <f t="shared" si="35"/>
        <v>0</v>
      </c>
      <c r="M233" s="77">
        <v>-2.6299999998627754E-2</v>
      </c>
      <c r="N233" s="89"/>
      <c r="O233" s="73">
        <f t="shared" si="30"/>
        <v>0</v>
      </c>
      <c r="P233" s="70">
        <f t="shared" si="31"/>
        <v>0</v>
      </c>
      <c r="Q233" s="70">
        <f t="shared" si="36"/>
        <v>0</v>
      </c>
      <c r="R233" s="75"/>
      <c r="S233" s="77">
        <f t="shared" si="37"/>
        <v>-2.6299999998627754E-2</v>
      </c>
      <c r="T233" s="78" t="str">
        <f t="shared" si="32"/>
        <v xml:space="preserve">№210 </v>
      </c>
    </row>
    <row r="234" spans="1:22" ht="17.100000000000001" customHeight="1" x14ac:dyDescent="0.25">
      <c r="A234" s="6" t="s">
        <v>260</v>
      </c>
      <c r="B234" s="79" t="s">
        <v>189</v>
      </c>
      <c r="C234" s="106"/>
      <c r="D234" s="106"/>
      <c r="E234" s="106"/>
      <c r="F234" s="70"/>
      <c r="G234" s="81"/>
      <c r="H234" s="81"/>
      <c r="I234" s="81"/>
      <c r="J234" s="81">
        <f t="shared" si="33"/>
        <v>0</v>
      </c>
      <c r="K234" s="81">
        <f t="shared" si="34"/>
        <v>0</v>
      </c>
      <c r="L234" s="81">
        <f t="shared" si="35"/>
        <v>0</v>
      </c>
      <c r="M234" s="82">
        <v>1.8999999992956873E-3</v>
      </c>
      <c r="N234" s="90"/>
      <c r="O234" s="107">
        <f t="shared" si="30"/>
        <v>0</v>
      </c>
      <c r="P234" s="108">
        <f t="shared" si="31"/>
        <v>0</v>
      </c>
      <c r="Q234" s="108">
        <f t="shared" si="36"/>
        <v>0</v>
      </c>
      <c r="R234" s="79"/>
      <c r="S234" s="82">
        <f t="shared" si="37"/>
        <v>1.8999999992956873E-3</v>
      </c>
      <c r="T234" s="83" t="str">
        <f t="shared" si="32"/>
        <v>№210а сбыт</v>
      </c>
    </row>
    <row r="235" spans="1:22" ht="17.100000000000001" customHeight="1" x14ac:dyDescent="0.25">
      <c r="A235" s="7" t="s">
        <v>466</v>
      </c>
      <c r="B235" s="79" t="s">
        <v>467</v>
      </c>
      <c r="C235" s="81">
        <v>7376.06</v>
      </c>
      <c r="D235" s="81">
        <v>3650.14</v>
      </c>
      <c r="E235" s="81">
        <v>11026.210000000001</v>
      </c>
      <c r="F235" s="70" t="s">
        <v>190</v>
      </c>
      <c r="G235" s="81">
        <v>7376.06</v>
      </c>
      <c r="H235" s="81">
        <v>3650.14</v>
      </c>
      <c r="I235" s="81">
        <v>11026.210000000001</v>
      </c>
      <c r="J235" s="81">
        <f t="shared" si="33"/>
        <v>0</v>
      </c>
      <c r="K235" s="81">
        <f t="shared" si="34"/>
        <v>0</v>
      </c>
      <c r="L235" s="81">
        <f t="shared" si="35"/>
        <v>0</v>
      </c>
      <c r="M235" s="82">
        <v>-2830.9035000000049</v>
      </c>
      <c r="N235" s="90"/>
      <c r="O235" s="107">
        <f t="shared" si="30"/>
        <v>0</v>
      </c>
      <c r="P235" s="108">
        <f t="shared" si="31"/>
        <v>0</v>
      </c>
      <c r="Q235" s="108">
        <f t="shared" si="36"/>
        <v>0</v>
      </c>
      <c r="R235" s="79"/>
      <c r="S235" s="82">
        <f t="shared" si="37"/>
        <v>-2830.9035000000049</v>
      </c>
      <c r="T235" s="83" t="str">
        <f t="shared" si="32"/>
        <v>№211 сбыт</v>
      </c>
      <c r="U235" t="s">
        <v>468</v>
      </c>
    </row>
    <row r="236" spans="1:22" ht="17.100000000000001" customHeight="1" x14ac:dyDescent="0.25">
      <c r="A236" s="6" t="s">
        <v>488</v>
      </c>
      <c r="B236" s="75" t="s">
        <v>191</v>
      </c>
      <c r="C236" s="85">
        <v>8189.67</v>
      </c>
      <c r="D236" s="85">
        <v>3540.15</v>
      </c>
      <c r="E236" s="85">
        <v>11729.82</v>
      </c>
      <c r="F236" s="70" t="s">
        <v>424</v>
      </c>
      <c r="G236" s="76">
        <v>8189.67</v>
      </c>
      <c r="H236" s="76">
        <v>3540.15</v>
      </c>
      <c r="I236" s="76">
        <v>11729.83</v>
      </c>
      <c r="J236" s="98">
        <f t="shared" si="33"/>
        <v>0</v>
      </c>
      <c r="K236" s="71">
        <f t="shared" si="34"/>
        <v>0</v>
      </c>
      <c r="L236" s="71">
        <f t="shared" si="35"/>
        <v>1.0000000000218279E-2</v>
      </c>
      <c r="M236" s="77">
        <v>-1957.085500000001</v>
      </c>
      <c r="N236" s="89"/>
      <c r="O236" s="73">
        <f t="shared" si="30"/>
        <v>0</v>
      </c>
      <c r="P236" s="70">
        <f t="shared" si="31"/>
        <v>0</v>
      </c>
      <c r="Q236" s="70">
        <f t="shared" si="36"/>
        <v>0</v>
      </c>
      <c r="R236" s="75"/>
      <c r="S236" s="77">
        <f t="shared" si="37"/>
        <v>-1957.085500000001</v>
      </c>
      <c r="T236" s="78" t="str">
        <f t="shared" si="32"/>
        <v xml:space="preserve">№212 </v>
      </c>
    </row>
    <row r="237" spans="1:22" ht="17.100000000000001" customHeight="1" x14ac:dyDescent="0.25">
      <c r="A237" s="6"/>
      <c r="B237" s="75" t="s">
        <v>192</v>
      </c>
      <c r="C237" s="76">
        <v>1353.27</v>
      </c>
      <c r="D237" s="76">
        <v>985.38</v>
      </c>
      <c r="E237" s="76">
        <v>2338.66</v>
      </c>
      <c r="F237" s="70" t="s">
        <v>425</v>
      </c>
      <c r="G237" s="76">
        <v>1353.27</v>
      </c>
      <c r="H237" s="76">
        <v>985.38</v>
      </c>
      <c r="I237" s="76">
        <v>2338.66</v>
      </c>
      <c r="J237" s="98">
        <f t="shared" si="33"/>
        <v>0</v>
      </c>
      <c r="K237" s="71">
        <f t="shared" si="34"/>
        <v>0</v>
      </c>
      <c r="L237" s="71">
        <f t="shared" si="35"/>
        <v>0</v>
      </c>
      <c r="M237" s="77">
        <v>-43.059400000002597</v>
      </c>
      <c r="N237" s="89"/>
      <c r="O237" s="73">
        <f t="shared" si="30"/>
        <v>0</v>
      </c>
      <c r="P237" s="70">
        <f t="shared" si="31"/>
        <v>0</v>
      </c>
      <c r="Q237" s="70">
        <f t="shared" si="36"/>
        <v>0</v>
      </c>
      <c r="R237" s="75"/>
      <c r="S237" s="77">
        <f t="shared" ref="S237:S238" si="38">M237-Q237+N237+R237</f>
        <v>-43.059400000002597</v>
      </c>
      <c r="T237" s="78" t="str">
        <f t="shared" si="32"/>
        <v xml:space="preserve">№213 </v>
      </c>
    </row>
    <row r="238" spans="1:22" ht="17.100000000000001" customHeight="1" x14ac:dyDescent="0.25">
      <c r="A238" s="6"/>
      <c r="B238" s="75" t="s">
        <v>193</v>
      </c>
      <c r="C238" s="76">
        <v>25628.720000000001</v>
      </c>
      <c r="D238" s="76">
        <v>12464.82</v>
      </c>
      <c r="E238" s="76">
        <v>38093.550000000003</v>
      </c>
      <c r="F238" s="70"/>
      <c r="G238" s="76">
        <v>25628.720000000001</v>
      </c>
      <c r="H238" s="76">
        <v>12464.82</v>
      </c>
      <c r="I238" s="76">
        <v>38093.550000000003</v>
      </c>
      <c r="J238" s="98">
        <f t="shared" si="33"/>
        <v>0</v>
      </c>
      <c r="K238" s="71">
        <f t="shared" si="34"/>
        <v>0</v>
      </c>
      <c r="L238" s="71">
        <f t="shared" si="35"/>
        <v>0</v>
      </c>
      <c r="M238" s="77">
        <v>-4008.750100000002</v>
      </c>
      <c r="N238" s="89"/>
      <c r="O238" s="73">
        <f t="shared" si="30"/>
        <v>0</v>
      </c>
      <c r="P238" s="70">
        <f t="shared" si="31"/>
        <v>0</v>
      </c>
      <c r="Q238" s="70">
        <f t="shared" si="36"/>
        <v>0</v>
      </c>
      <c r="R238" s="75"/>
      <c r="S238" s="77">
        <f t="shared" si="38"/>
        <v>-4008.750100000002</v>
      </c>
      <c r="T238" s="78" t="str">
        <f t="shared" si="32"/>
        <v xml:space="preserve">№214 </v>
      </c>
    </row>
    <row r="239" spans="1:22" ht="17.100000000000001" customHeight="1" x14ac:dyDescent="0.25">
      <c r="A239" s="6"/>
      <c r="B239" s="75" t="s">
        <v>426</v>
      </c>
      <c r="C239" s="76">
        <v>32868.68</v>
      </c>
      <c r="D239" s="76">
        <v>14012.85</v>
      </c>
      <c r="E239" s="76">
        <v>46882.37</v>
      </c>
      <c r="F239" s="70" t="s">
        <v>426</v>
      </c>
      <c r="G239" s="76">
        <v>32868.68</v>
      </c>
      <c r="H239" s="76">
        <v>14012.85</v>
      </c>
      <c r="I239" s="76">
        <v>46882.38</v>
      </c>
      <c r="J239" s="98">
        <f t="shared" si="33"/>
        <v>0</v>
      </c>
      <c r="K239" s="71">
        <f t="shared" si="34"/>
        <v>0</v>
      </c>
      <c r="L239" s="71">
        <f t="shared" si="35"/>
        <v>9.9999999947613105E-3</v>
      </c>
      <c r="M239" s="77"/>
      <c r="N239" s="89"/>
      <c r="O239" s="73">
        <f t="shared" si="30"/>
        <v>0</v>
      </c>
      <c r="P239" s="70">
        <f t="shared" si="31"/>
        <v>0</v>
      </c>
      <c r="Q239" s="70">
        <f t="shared" si="36"/>
        <v>0</v>
      </c>
      <c r="R239" s="75"/>
      <c r="S239" s="77"/>
      <c r="T239" s="78"/>
    </row>
    <row r="240" spans="1:22" ht="17.100000000000001" customHeight="1" x14ac:dyDescent="0.25">
      <c r="A240" s="13" t="s">
        <v>342</v>
      </c>
      <c r="B240" s="79" t="s">
        <v>527</v>
      </c>
      <c r="C240" s="81">
        <v>16698.89</v>
      </c>
      <c r="D240" s="81">
        <v>7931.45</v>
      </c>
      <c r="E240" s="81">
        <v>24630.47</v>
      </c>
      <c r="F240" s="70"/>
      <c r="G240" s="81">
        <v>16698.89</v>
      </c>
      <c r="H240" s="81">
        <v>7931.45</v>
      </c>
      <c r="I240" s="81">
        <v>24630.47</v>
      </c>
      <c r="J240" s="81">
        <f t="shared" si="33"/>
        <v>0</v>
      </c>
      <c r="K240" s="81">
        <f t="shared" si="34"/>
        <v>0</v>
      </c>
      <c r="L240" s="81">
        <f t="shared" si="35"/>
        <v>0</v>
      </c>
      <c r="M240" s="82">
        <v>-2.3999999739316991E-3</v>
      </c>
      <c r="N240" s="90"/>
      <c r="O240" s="107">
        <f t="shared" si="30"/>
        <v>0</v>
      </c>
      <c r="P240" s="108">
        <f t="shared" si="31"/>
        <v>0</v>
      </c>
      <c r="Q240" s="108">
        <f t="shared" si="36"/>
        <v>0</v>
      </c>
      <c r="R240" s="79"/>
      <c r="S240" s="82">
        <f t="shared" ref="S240:S261" si="39">M240-Q240+N240+R240</f>
        <v>-2.3999999739316991E-3</v>
      </c>
      <c r="T240" s="83" t="s">
        <v>194</v>
      </c>
      <c r="U240" s="12" t="s">
        <v>343</v>
      </c>
    </row>
    <row r="241" spans="1:20" ht="17.100000000000001" customHeight="1" x14ac:dyDescent="0.25">
      <c r="A241" s="6" t="s">
        <v>242</v>
      </c>
      <c r="B241" s="79" t="s">
        <v>195</v>
      </c>
      <c r="C241" s="81"/>
      <c r="D241" s="81"/>
      <c r="E241" s="81"/>
      <c r="F241" s="70"/>
      <c r="G241" s="81"/>
      <c r="H241" s="81"/>
      <c r="I241" s="81"/>
      <c r="J241" s="81">
        <f t="shared" si="33"/>
        <v>0</v>
      </c>
      <c r="K241" s="81">
        <f t="shared" si="34"/>
        <v>0</v>
      </c>
      <c r="L241" s="81">
        <f t="shared" si="35"/>
        <v>0</v>
      </c>
      <c r="M241" s="82">
        <v>1794.353700000001</v>
      </c>
      <c r="N241" s="90"/>
      <c r="O241" s="107">
        <f t="shared" si="30"/>
        <v>0</v>
      </c>
      <c r="P241" s="108">
        <f t="shared" si="31"/>
        <v>0</v>
      </c>
      <c r="Q241" s="108">
        <f t="shared" si="36"/>
        <v>0</v>
      </c>
      <c r="R241" s="79"/>
      <c r="S241" s="82">
        <f t="shared" si="39"/>
        <v>1794.353700000001</v>
      </c>
      <c r="T241" s="83" t="str">
        <f t="shared" ref="T241:T261" si="40">B241</f>
        <v>№216сбыт</v>
      </c>
    </row>
    <row r="242" spans="1:20" ht="17.100000000000001" customHeight="1" x14ac:dyDescent="0.25">
      <c r="A242" s="6" t="s">
        <v>250</v>
      </c>
      <c r="B242" s="79" t="s">
        <v>196</v>
      </c>
      <c r="C242" s="81"/>
      <c r="D242" s="81"/>
      <c r="E242" s="81"/>
      <c r="F242" s="70"/>
      <c r="G242" s="81"/>
      <c r="H242" s="81"/>
      <c r="I242" s="81"/>
      <c r="J242" s="81">
        <f t="shared" si="33"/>
        <v>0</v>
      </c>
      <c r="K242" s="81">
        <f t="shared" si="34"/>
        <v>0</v>
      </c>
      <c r="L242" s="81">
        <f t="shared" si="35"/>
        <v>0</v>
      </c>
      <c r="M242" s="82">
        <v>-2.9000000035921403E-3</v>
      </c>
      <c r="N242" s="90"/>
      <c r="O242" s="107">
        <f t="shared" si="30"/>
        <v>0</v>
      </c>
      <c r="P242" s="108">
        <f t="shared" si="31"/>
        <v>0</v>
      </c>
      <c r="Q242" s="108">
        <f t="shared" si="36"/>
        <v>0</v>
      </c>
      <c r="R242" s="79"/>
      <c r="S242" s="82">
        <f t="shared" si="39"/>
        <v>-2.9000000035921403E-3</v>
      </c>
      <c r="T242" s="83" t="str">
        <f t="shared" si="40"/>
        <v>№217 сбыт</v>
      </c>
    </row>
    <row r="243" spans="1:20" ht="17.100000000000001" customHeight="1" x14ac:dyDescent="0.25">
      <c r="A243" s="6"/>
      <c r="B243" s="75" t="s">
        <v>197</v>
      </c>
      <c r="C243" s="76">
        <v>573.66999999999996</v>
      </c>
      <c r="D243" s="76">
        <v>1808.51</v>
      </c>
      <c r="E243" s="76">
        <v>2382.2000000000003</v>
      </c>
      <c r="F243" s="70"/>
      <c r="G243" s="76">
        <v>573.66999999999996</v>
      </c>
      <c r="H243" s="76">
        <v>1808.51</v>
      </c>
      <c r="I243" s="76">
        <v>2382.2000000000003</v>
      </c>
      <c r="J243" s="98">
        <f t="shared" si="33"/>
        <v>0</v>
      </c>
      <c r="K243" s="71">
        <f t="shared" si="34"/>
        <v>0</v>
      </c>
      <c r="L243" s="71">
        <f t="shared" si="35"/>
        <v>0</v>
      </c>
      <c r="M243" s="77">
        <v>827.22420000000034</v>
      </c>
      <c r="N243" s="89"/>
      <c r="O243" s="73">
        <f t="shared" si="30"/>
        <v>0</v>
      </c>
      <c r="P243" s="70">
        <f t="shared" si="31"/>
        <v>0</v>
      </c>
      <c r="Q243" s="70">
        <f t="shared" si="36"/>
        <v>0</v>
      </c>
      <c r="R243" s="75"/>
      <c r="S243" s="77">
        <f t="shared" si="39"/>
        <v>827.22420000000034</v>
      </c>
      <c r="T243" s="78" t="str">
        <f t="shared" si="40"/>
        <v xml:space="preserve">№218 </v>
      </c>
    </row>
    <row r="244" spans="1:20" ht="17.100000000000001" customHeight="1" x14ac:dyDescent="0.25">
      <c r="A244" s="6" t="s">
        <v>271</v>
      </c>
      <c r="B244" s="79" t="s">
        <v>198</v>
      </c>
      <c r="C244" s="81"/>
      <c r="D244" s="81"/>
      <c r="E244" s="81"/>
      <c r="F244" s="70"/>
      <c r="G244" s="81"/>
      <c r="H244" s="81"/>
      <c r="I244" s="81"/>
      <c r="J244" s="81">
        <f t="shared" si="33"/>
        <v>0</v>
      </c>
      <c r="K244" s="81">
        <f t="shared" si="34"/>
        <v>0</v>
      </c>
      <c r="L244" s="81">
        <f t="shared" si="35"/>
        <v>0</v>
      </c>
      <c r="M244" s="82">
        <v>-762.72115699999904</v>
      </c>
      <c r="N244" s="90"/>
      <c r="O244" s="107">
        <f t="shared" si="30"/>
        <v>0</v>
      </c>
      <c r="P244" s="108">
        <f t="shared" si="31"/>
        <v>0</v>
      </c>
      <c r="Q244" s="108">
        <f t="shared" si="36"/>
        <v>0</v>
      </c>
      <c r="R244" s="79"/>
      <c r="S244" s="82">
        <f t="shared" si="39"/>
        <v>-762.72115699999904</v>
      </c>
      <c r="T244" s="83" t="str">
        <f t="shared" si="40"/>
        <v>№219 сбыт</v>
      </c>
    </row>
    <row r="245" spans="1:20" ht="17.100000000000001" customHeight="1" x14ac:dyDescent="0.25">
      <c r="A245" s="6"/>
      <c r="B245" s="75" t="s">
        <v>199</v>
      </c>
      <c r="C245" s="76"/>
      <c r="D245" s="76"/>
      <c r="E245" s="76"/>
      <c r="F245" s="70"/>
      <c r="G245" s="76"/>
      <c r="H245" s="76"/>
      <c r="I245" s="76"/>
      <c r="J245" s="98">
        <f t="shared" si="33"/>
        <v>0</v>
      </c>
      <c r="K245" s="71">
        <f t="shared" si="34"/>
        <v>0</v>
      </c>
      <c r="L245" s="71">
        <f t="shared" si="35"/>
        <v>0</v>
      </c>
      <c r="M245" s="77">
        <v>0.38249999999999318</v>
      </c>
      <c r="N245" s="89"/>
      <c r="O245" s="73">
        <f t="shared" si="30"/>
        <v>0</v>
      </c>
      <c r="P245" s="70">
        <f t="shared" si="31"/>
        <v>0</v>
      </c>
      <c r="Q245" s="70">
        <f t="shared" si="36"/>
        <v>0</v>
      </c>
      <c r="R245" s="75"/>
      <c r="S245" s="77">
        <f t="shared" si="39"/>
        <v>0.38249999999999318</v>
      </c>
      <c r="T245" s="78" t="str">
        <f t="shared" si="40"/>
        <v xml:space="preserve">№220 </v>
      </c>
    </row>
    <row r="246" spans="1:20" ht="17.100000000000001" customHeight="1" x14ac:dyDescent="0.25">
      <c r="A246" s="6" t="s">
        <v>254</v>
      </c>
      <c r="B246" s="79" t="s">
        <v>300</v>
      </c>
      <c r="C246" s="81"/>
      <c r="D246" s="81"/>
      <c r="E246" s="81"/>
      <c r="F246" s="70"/>
      <c r="G246" s="81"/>
      <c r="H246" s="81"/>
      <c r="I246" s="81"/>
      <c r="J246" s="81">
        <f t="shared" si="33"/>
        <v>0</v>
      </c>
      <c r="K246" s="81">
        <f t="shared" si="34"/>
        <v>0</v>
      </c>
      <c r="L246" s="81">
        <f t="shared" si="35"/>
        <v>0</v>
      </c>
      <c r="M246" s="82">
        <v>5380.6573000000026</v>
      </c>
      <c r="N246" s="90"/>
      <c r="O246" s="107">
        <f t="shared" si="30"/>
        <v>0</v>
      </c>
      <c r="P246" s="108">
        <f t="shared" si="31"/>
        <v>0</v>
      </c>
      <c r="Q246" s="108">
        <f t="shared" si="36"/>
        <v>0</v>
      </c>
      <c r="R246" s="79"/>
      <c r="S246" s="82">
        <f t="shared" si="39"/>
        <v>5380.6573000000026</v>
      </c>
      <c r="T246" s="83" t="str">
        <f t="shared" si="40"/>
        <v>№221 сбыт</v>
      </c>
    </row>
    <row r="247" spans="1:20" ht="17.100000000000001" customHeight="1" x14ac:dyDescent="0.25">
      <c r="A247" s="6"/>
      <c r="B247" s="75" t="s">
        <v>200</v>
      </c>
      <c r="C247" s="76">
        <v>8620.44</v>
      </c>
      <c r="D247" s="76">
        <v>3177.19</v>
      </c>
      <c r="E247" s="76">
        <v>11798.03</v>
      </c>
      <c r="F247" s="70"/>
      <c r="G247" s="76">
        <v>8620.44</v>
      </c>
      <c r="H247" s="76">
        <v>3177.19</v>
      </c>
      <c r="I247" s="76">
        <v>11798.03</v>
      </c>
      <c r="J247" s="98">
        <f t="shared" si="33"/>
        <v>0</v>
      </c>
      <c r="K247" s="71">
        <f t="shared" si="34"/>
        <v>0</v>
      </c>
      <c r="L247" s="71">
        <f t="shared" si="35"/>
        <v>0</v>
      </c>
      <c r="M247" s="77">
        <v>1998.7180999999987</v>
      </c>
      <c r="N247" s="89"/>
      <c r="O247" s="73">
        <f t="shared" si="30"/>
        <v>0</v>
      </c>
      <c r="P247" s="70">
        <f t="shared" si="31"/>
        <v>0</v>
      </c>
      <c r="Q247" s="70">
        <f t="shared" si="36"/>
        <v>0</v>
      </c>
      <c r="R247" s="75"/>
      <c r="S247" s="77">
        <f t="shared" si="39"/>
        <v>1998.7180999999987</v>
      </c>
      <c r="T247" s="78" t="str">
        <f t="shared" si="40"/>
        <v xml:space="preserve">№222 </v>
      </c>
    </row>
    <row r="248" spans="1:20" ht="17.100000000000001" customHeight="1" x14ac:dyDescent="0.25">
      <c r="A248" s="7" t="s">
        <v>249</v>
      </c>
      <c r="B248" s="79" t="s">
        <v>201</v>
      </c>
      <c r="C248" s="80"/>
      <c r="D248" s="80"/>
      <c r="E248" s="80"/>
      <c r="F248" s="70"/>
      <c r="G248" s="81"/>
      <c r="H248" s="81"/>
      <c r="I248" s="81"/>
      <c r="J248" s="81">
        <f t="shared" si="33"/>
        <v>0</v>
      </c>
      <c r="K248" s="81">
        <f t="shared" si="34"/>
        <v>0</v>
      </c>
      <c r="L248" s="81">
        <f t="shared" si="35"/>
        <v>0</v>
      </c>
      <c r="M248" s="82">
        <v>-0.76620000000548316</v>
      </c>
      <c r="N248" s="90"/>
      <c r="O248" s="107">
        <f t="shared" si="30"/>
        <v>0</v>
      </c>
      <c r="P248" s="108">
        <f t="shared" si="31"/>
        <v>0</v>
      </c>
      <c r="Q248" s="108">
        <f t="shared" si="36"/>
        <v>0</v>
      </c>
      <c r="R248" s="79"/>
      <c r="S248" s="82">
        <f t="shared" si="39"/>
        <v>-0.76620000000548316</v>
      </c>
      <c r="T248" s="83" t="str">
        <f t="shared" si="40"/>
        <v>№223 сбыт</v>
      </c>
    </row>
    <row r="249" spans="1:20" ht="17.100000000000001" customHeight="1" x14ac:dyDescent="0.25">
      <c r="A249" s="6" t="s">
        <v>251</v>
      </c>
      <c r="B249" s="86" t="s">
        <v>202</v>
      </c>
      <c r="C249" s="81"/>
      <c r="D249" s="81"/>
      <c r="E249" s="81"/>
      <c r="F249" s="70"/>
      <c r="G249" s="81"/>
      <c r="H249" s="81"/>
      <c r="I249" s="81"/>
      <c r="J249" s="81">
        <f t="shared" si="33"/>
        <v>0</v>
      </c>
      <c r="K249" s="81">
        <f t="shared" si="34"/>
        <v>0</v>
      </c>
      <c r="L249" s="81">
        <f t="shared" si="35"/>
        <v>0</v>
      </c>
      <c r="M249" s="82">
        <v>4.4600000000173168E-2</v>
      </c>
      <c r="N249" s="90"/>
      <c r="O249" s="107">
        <f t="shared" si="30"/>
        <v>0</v>
      </c>
      <c r="P249" s="108">
        <f t="shared" si="31"/>
        <v>0</v>
      </c>
      <c r="Q249" s="108">
        <f t="shared" si="36"/>
        <v>0</v>
      </c>
      <c r="R249" s="79"/>
      <c r="S249" s="82">
        <f t="shared" si="39"/>
        <v>4.4600000000173168E-2</v>
      </c>
      <c r="T249" s="83" t="str">
        <f t="shared" si="40"/>
        <v xml:space="preserve">№224 сбыт </v>
      </c>
    </row>
    <row r="250" spans="1:20" ht="17.100000000000001" customHeight="1" x14ac:dyDescent="0.25">
      <c r="A250" s="6"/>
      <c r="B250" s="75" t="s">
        <v>203</v>
      </c>
      <c r="C250" s="76">
        <v>2.37</v>
      </c>
      <c r="D250" s="76">
        <v>0.39</v>
      </c>
      <c r="E250" s="76">
        <v>2.77</v>
      </c>
      <c r="F250" s="70" t="s">
        <v>203</v>
      </c>
      <c r="G250" s="76">
        <v>2.37</v>
      </c>
      <c r="H250" s="76">
        <v>0.39</v>
      </c>
      <c r="I250" s="76">
        <v>2.77</v>
      </c>
      <c r="J250" s="98">
        <f t="shared" si="33"/>
        <v>0</v>
      </c>
      <c r="K250" s="71">
        <f t="shared" si="34"/>
        <v>0</v>
      </c>
      <c r="L250" s="71">
        <f t="shared" si="35"/>
        <v>0</v>
      </c>
      <c r="M250" s="77">
        <v>187.74930000000012</v>
      </c>
      <c r="N250" s="89"/>
      <c r="O250" s="73">
        <f t="shared" si="30"/>
        <v>0</v>
      </c>
      <c r="P250" s="70">
        <f t="shared" si="31"/>
        <v>0</v>
      </c>
      <c r="Q250" s="70">
        <f t="shared" si="36"/>
        <v>0</v>
      </c>
      <c r="R250" s="75"/>
      <c r="S250" s="77">
        <f t="shared" si="39"/>
        <v>187.74930000000012</v>
      </c>
      <c r="T250" s="78" t="str">
        <f t="shared" si="40"/>
        <v xml:space="preserve">№225 </v>
      </c>
    </row>
    <row r="251" spans="1:20" ht="17.100000000000001" customHeight="1" x14ac:dyDescent="0.25">
      <c r="A251" s="7" t="s">
        <v>494</v>
      </c>
      <c r="B251" s="79" t="s">
        <v>511</v>
      </c>
      <c r="C251" s="81">
        <v>14475.45</v>
      </c>
      <c r="D251" s="81">
        <v>9136.0300000000007</v>
      </c>
      <c r="E251" s="81">
        <v>23611.49</v>
      </c>
      <c r="F251" s="70" t="s">
        <v>204</v>
      </c>
      <c r="G251" s="81">
        <v>14606.39</v>
      </c>
      <c r="H251" s="81">
        <v>9334.15</v>
      </c>
      <c r="I251" s="81">
        <v>23940.54</v>
      </c>
      <c r="J251" s="81">
        <f t="shared" si="33"/>
        <v>130.93999999999869</v>
      </c>
      <c r="K251" s="81">
        <f t="shared" si="34"/>
        <v>198.11999999999898</v>
      </c>
      <c r="L251" s="81">
        <f t="shared" si="35"/>
        <v>329.04999999999927</v>
      </c>
      <c r="M251" s="82">
        <v>-10372.18780000002</v>
      </c>
      <c r="N251" s="90"/>
      <c r="O251" s="107">
        <f t="shared" si="30"/>
        <v>1075.0173999999893</v>
      </c>
      <c r="P251" s="108">
        <f t="shared" si="31"/>
        <v>641.90879999999675</v>
      </c>
      <c r="Q251" s="108">
        <f t="shared" si="36"/>
        <v>1716.926199999986</v>
      </c>
      <c r="R251" s="79"/>
      <c r="S251" s="82">
        <f t="shared" si="39"/>
        <v>-12089.114000000005</v>
      </c>
      <c r="T251" s="83" t="str">
        <f t="shared" si="40"/>
        <v>№226 сбыт</v>
      </c>
    </row>
    <row r="252" spans="1:20" ht="17.100000000000001" customHeight="1" x14ac:dyDescent="0.25">
      <c r="A252" s="6" t="s">
        <v>243</v>
      </c>
      <c r="B252" s="79" t="s">
        <v>205</v>
      </c>
      <c r="C252" s="106"/>
      <c r="D252" s="106"/>
      <c r="E252" s="106"/>
      <c r="F252" s="70"/>
      <c r="G252" s="81"/>
      <c r="H252" s="81"/>
      <c r="I252" s="81"/>
      <c r="J252" s="81">
        <f t="shared" si="33"/>
        <v>0</v>
      </c>
      <c r="K252" s="81">
        <f t="shared" si="34"/>
        <v>0</v>
      </c>
      <c r="L252" s="81">
        <f t="shared" si="35"/>
        <v>0</v>
      </c>
      <c r="M252" s="82">
        <v>-36.048100000000318</v>
      </c>
      <c r="N252" s="90"/>
      <c r="O252" s="107">
        <f t="shared" si="30"/>
        <v>0</v>
      </c>
      <c r="P252" s="108">
        <f t="shared" si="31"/>
        <v>0</v>
      </c>
      <c r="Q252" s="108">
        <f t="shared" si="36"/>
        <v>0</v>
      </c>
      <c r="R252" s="79"/>
      <c r="S252" s="82">
        <f t="shared" si="39"/>
        <v>-36.048100000000318</v>
      </c>
      <c r="T252" s="83" t="str">
        <f t="shared" si="40"/>
        <v>№227 сбыт</v>
      </c>
    </row>
    <row r="253" spans="1:20" ht="17.100000000000001" customHeight="1" x14ac:dyDescent="0.25">
      <c r="A253" s="6" t="s">
        <v>277</v>
      </c>
      <c r="B253" s="79" t="s">
        <v>206</v>
      </c>
      <c r="C253" s="106"/>
      <c r="D253" s="106"/>
      <c r="E253" s="106"/>
      <c r="F253" s="70"/>
      <c r="G253" s="81"/>
      <c r="H253" s="81"/>
      <c r="I253" s="81"/>
      <c r="J253" s="81">
        <f t="shared" si="33"/>
        <v>0</v>
      </c>
      <c r="K253" s="81">
        <f t="shared" si="34"/>
        <v>0</v>
      </c>
      <c r="L253" s="81">
        <f t="shared" si="35"/>
        <v>0</v>
      </c>
      <c r="M253" s="82">
        <v>2025.1588999999972</v>
      </c>
      <c r="N253" s="90"/>
      <c r="O253" s="107">
        <f t="shared" si="30"/>
        <v>0</v>
      </c>
      <c r="P253" s="108">
        <f t="shared" si="31"/>
        <v>0</v>
      </c>
      <c r="Q253" s="108">
        <f t="shared" si="36"/>
        <v>0</v>
      </c>
      <c r="R253" s="79"/>
      <c r="S253" s="82">
        <f t="shared" si="39"/>
        <v>2025.1588999999972</v>
      </c>
      <c r="T253" s="83" t="str">
        <f t="shared" si="40"/>
        <v>№228 сбыт</v>
      </c>
    </row>
    <row r="254" spans="1:20" ht="17.100000000000001" customHeight="1" x14ac:dyDescent="0.25">
      <c r="A254" s="6"/>
      <c r="B254" s="75" t="s">
        <v>207</v>
      </c>
      <c r="C254" s="76">
        <v>159.65</v>
      </c>
      <c r="D254" s="76">
        <v>86.94</v>
      </c>
      <c r="E254" s="76">
        <v>246.6</v>
      </c>
      <c r="F254" s="70" t="s">
        <v>207</v>
      </c>
      <c r="G254" s="76">
        <v>159.68</v>
      </c>
      <c r="H254" s="76">
        <v>86.960000000000008</v>
      </c>
      <c r="I254" s="76">
        <v>246.64000000000001</v>
      </c>
      <c r="J254" s="98">
        <f t="shared" si="33"/>
        <v>3.0000000000001137E-2</v>
      </c>
      <c r="K254" s="71">
        <f t="shared" si="34"/>
        <v>2.0000000000010232E-2</v>
      </c>
      <c r="L254" s="71">
        <f t="shared" si="35"/>
        <v>4.0000000000020464E-2</v>
      </c>
      <c r="M254" s="77">
        <v>130.03980000000007</v>
      </c>
      <c r="N254" s="89"/>
      <c r="O254" s="73">
        <f t="shared" si="30"/>
        <v>0.24630000000000937</v>
      </c>
      <c r="P254" s="70">
        <f t="shared" si="31"/>
        <v>6.4800000000033151E-2</v>
      </c>
      <c r="Q254" s="70">
        <f t="shared" si="36"/>
        <v>0.31110000000004251</v>
      </c>
      <c r="R254" s="75"/>
      <c r="S254" s="77">
        <f t="shared" si="39"/>
        <v>129.72870000000003</v>
      </c>
      <c r="T254" s="78" t="str">
        <f t="shared" si="40"/>
        <v xml:space="preserve">№229 </v>
      </c>
    </row>
    <row r="255" spans="1:20" ht="17.100000000000001" customHeight="1" x14ac:dyDescent="0.25">
      <c r="A255" s="8" t="s">
        <v>346</v>
      </c>
      <c r="B255" s="79" t="s">
        <v>446</v>
      </c>
      <c r="C255" s="80">
        <v>71.17</v>
      </c>
      <c r="D255" s="80">
        <v>8.51</v>
      </c>
      <c r="E255" s="80">
        <v>79.69</v>
      </c>
      <c r="F255" s="70" t="s">
        <v>208</v>
      </c>
      <c r="G255" s="81">
        <v>71.17</v>
      </c>
      <c r="H255" s="81">
        <v>8.51</v>
      </c>
      <c r="I255" s="81">
        <v>79.69</v>
      </c>
      <c r="J255" s="81">
        <f t="shared" si="33"/>
        <v>0</v>
      </c>
      <c r="K255" s="81">
        <f t="shared" si="34"/>
        <v>0</v>
      </c>
      <c r="L255" s="81">
        <f t="shared" si="35"/>
        <v>0</v>
      </c>
      <c r="M255" s="82">
        <v>-187.16830000000004</v>
      </c>
      <c r="N255" s="90"/>
      <c r="O255" s="107">
        <f t="shared" si="30"/>
        <v>0</v>
      </c>
      <c r="P255" s="108">
        <f t="shared" si="31"/>
        <v>0</v>
      </c>
      <c r="Q255" s="108">
        <f t="shared" si="36"/>
        <v>0</v>
      </c>
      <c r="R255" s="79"/>
      <c r="S255" s="82">
        <f t="shared" si="39"/>
        <v>-187.16830000000004</v>
      </c>
      <c r="T255" s="83" t="str">
        <f t="shared" si="40"/>
        <v>№229а сбыт</v>
      </c>
    </row>
    <row r="256" spans="1:20" ht="17.100000000000001" customHeight="1" x14ac:dyDescent="0.25">
      <c r="A256" s="6" t="s">
        <v>272</v>
      </c>
      <c r="B256" s="79" t="s">
        <v>299</v>
      </c>
      <c r="C256" s="106"/>
      <c r="D256" s="106"/>
      <c r="E256" s="106"/>
      <c r="F256" s="70"/>
      <c r="G256" s="81"/>
      <c r="H256" s="81"/>
      <c r="I256" s="81"/>
      <c r="J256" s="81">
        <f t="shared" si="33"/>
        <v>0</v>
      </c>
      <c r="K256" s="81">
        <f t="shared" si="34"/>
        <v>0</v>
      </c>
      <c r="L256" s="81">
        <f t="shared" si="35"/>
        <v>0</v>
      </c>
      <c r="M256" s="82">
        <v>416.46080000000353</v>
      </c>
      <c r="N256" s="90"/>
      <c r="O256" s="107">
        <f t="shared" si="30"/>
        <v>0</v>
      </c>
      <c r="P256" s="108">
        <f t="shared" si="31"/>
        <v>0</v>
      </c>
      <c r="Q256" s="108">
        <f t="shared" si="36"/>
        <v>0</v>
      </c>
      <c r="R256" s="79"/>
      <c r="S256" s="82">
        <f t="shared" si="39"/>
        <v>416.46080000000353</v>
      </c>
      <c r="T256" s="83" t="str">
        <f t="shared" si="40"/>
        <v>№230 сбыт</v>
      </c>
    </row>
    <row r="257" spans="1:21" ht="17.100000000000001" customHeight="1" x14ac:dyDescent="0.25">
      <c r="A257" s="6" t="s">
        <v>258</v>
      </c>
      <c r="B257" s="79" t="s">
        <v>209</v>
      </c>
      <c r="C257" s="106"/>
      <c r="D257" s="81"/>
      <c r="E257" s="81"/>
      <c r="F257" s="81"/>
      <c r="G257" s="81"/>
      <c r="H257" s="81"/>
      <c r="I257" s="81"/>
      <c r="J257" s="81">
        <f t="shared" si="33"/>
        <v>0</v>
      </c>
      <c r="K257" s="81">
        <f t="shared" si="34"/>
        <v>0</v>
      </c>
      <c r="L257" s="81">
        <f t="shared" si="35"/>
        <v>0</v>
      </c>
      <c r="M257" s="82">
        <v>5.2889999997432824E-2</v>
      </c>
      <c r="N257" s="90"/>
      <c r="O257" s="107">
        <f t="shared" si="30"/>
        <v>0</v>
      </c>
      <c r="P257" s="108">
        <f t="shared" si="31"/>
        <v>0</v>
      </c>
      <c r="Q257" s="108">
        <f t="shared" si="36"/>
        <v>0</v>
      </c>
      <c r="R257" s="79"/>
      <c r="S257" s="82">
        <f t="shared" si="39"/>
        <v>5.2889999997432824E-2</v>
      </c>
      <c r="T257" s="83" t="str">
        <f t="shared" si="40"/>
        <v>№231 сбыт</v>
      </c>
    </row>
    <row r="258" spans="1:21" ht="17.100000000000001" customHeight="1" x14ac:dyDescent="0.25">
      <c r="A258" s="6" t="s">
        <v>330</v>
      </c>
      <c r="B258" s="79" t="s">
        <v>332</v>
      </c>
      <c r="C258" s="106"/>
      <c r="D258" s="81"/>
      <c r="E258" s="81"/>
      <c r="F258" s="81"/>
      <c r="G258" s="81"/>
      <c r="H258" s="81"/>
      <c r="I258" s="81"/>
      <c r="J258" s="81">
        <f t="shared" si="33"/>
        <v>0</v>
      </c>
      <c r="K258" s="81">
        <f t="shared" si="34"/>
        <v>0</v>
      </c>
      <c r="L258" s="81">
        <f t="shared" si="35"/>
        <v>0</v>
      </c>
      <c r="M258" s="82">
        <v>62.33810000000085</v>
      </c>
      <c r="N258" s="90"/>
      <c r="O258" s="107">
        <f t="shared" si="30"/>
        <v>0</v>
      </c>
      <c r="P258" s="108">
        <f t="shared" si="31"/>
        <v>0</v>
      </c>
      <c r="Q258" s="108">
        <f t="shared" si="36"/>
        <v>0</v>
      </c>
      <c r="R258" s="79"/>
      <c r="S258" s="82">
        <f t="shared" si="39"/>
        <v>62.33810000000085</v>
      </c>
      <c r="T258" s="83" t="str">
        <f t="shared" si="40"/>
        <v>№232 сбыт</v>
      </c>
    </row>
    <row r="259" spans="1:21" ht="17.100000000000001" customHeight="1" x14ac:dyDescent="0.25">
      <c r="A259" s="6"/>
      <c r="B259" s="75" t="s">
        <v>210</v>
      </c>
      <c r="C259" s="76">
        <v>74106.61</v>
      </c>
      <c r="D259" s="76">
        <v>37284.22</v>
      </c>
      <c r="E259" s="76">
        <v>111390.84</v>
      </c>
      <c r="F259" s="76" t="s">
        <v>210</v>
      </c>
      <c r="G259" s="98">
        <v>75215.350000000006</v>
      </c>
      <c r="H259" s="71">
        <v>37870.480000000003</v>
      </c>
      <c r="I259" s="71">
        <v>113085.84</v>
      </c>
      <c r="J259" s="98">
        <f t="shared" si="33"/>
        <v>1108.7400000000052</v>
      </c>
      <c r="K259" s="71">
        <f t="shared" si="34"/>
        <v>586.26000000000204</v>
      </c>
      <c r="L259" s="71">
        <f t="shared" si="35"/>
        <v>1695</v>
      </c>
      <c r="M259" s="77">
        <v>-75293.879899999971</v>
      </c>
      <c r="N259" s="89"/>
      <c r="O259" s="73">
        <f t="shared" si="30"/>
        <v>9102.7554000000437</v>
      </c>
      <c r="P259" s="70">
        <f t="shared" si="31"/>
        <v>1899.4824000000067</v>
      </c>
      <c r="Q259" s="70">
        <f t="shared" si="36"/>
        <v>11002.23780000005</v>
      </c>
      <c r="R259" s="75"/>
      <c r="S259" s="77">
        <f t="shared" si="39"/>
        <v>-86296.117700000017</v>
      </c>
      <c r="T259" s="78" t="str">
        <f t="shared" si="40"/>
        <v xml:space="preserve">№233 </v>
      </c>
    </row>
    <row r="260" spans="1:21" ht="17.100000000000001" customHeight="1" x14ac:dyDescent="0.25">
      <c r="A260" s="7" t="s">
        <v>504</v>
      </c>
      <c r="B260" s="79" t="s">
        <v>512</v>
      </c>
      <c r="C260" s="81">
        <v>1069.99</v>
      </c>
      <c r="D260" s="81">
        <v>330.76</v>
      </c>
      <c r="E260" s="81">
        <v>1400.77</v>
      </c>
      <c r="F260" s="81" t="s">
        <v>211</v>
      </c>
      <c r="G260" s="81">
        <v>1070.27</v>
      </c>
      <c r="H260" s="81">
        <v>330.95</v>
      </c>
      <c r="I260" s="81">
        <v>1401.25</v>
      </c>
      <c r="J260" s="81">
        <f t="shared" si="33"/>
        <v>0.27999999999997272</v>
      </c>
      <c r="K260" s="81">
        <f t="shared" si="34"/>
        <v>0.18999999999999773</v>
      </c>
      <c r="L260" s="81">
        <f t="shared" si="35"/>
        <v>0.48000000000001819</v>
      </c>
      <c r="M260" s="82">
        <v>-21.11879999999973</v>
      </c>
      <c r="N260" s="90"/>
      <c r="O260" s="107">
        <f t="shared" si="30"/>
        <v>2.2987999999997761</v>
      </c>
      <c r="P260" s="108">
        <f t="shared" si="31"/>
        <v>0.61559999999999271</v>
      </c>
      <c r="Q260" s="108">
        <f t="shared" si="36"/>
        <v>2.9143999999997687</v>
      </c>
      <c r="R260" s="79"/>
      <c r="S260" s="82">
        <f t="shared" si="39"/>
        <v>-24.0331999999995</v>
      </c>
      <c r="T260" s="83" t="str">
        <f t="shared" si="40"/>
        <v>№234 сбыт</v>
      </c>
    </row>
    <row r="261" spans="1:21" ht="17.100000000000001" customHeight="1" x14ac:dyDescent="0.25">
      <c r="A261" s="6"/>
      <c r="B261" s="75" t="s">
        <v>212</v>
      </c>
      <c r="C261" s="76">
        <v>17084.240000000002</v>
      </c>
      <c r="D261" s="76">
        <v>7897.14</v>
      </c>
      <c r="E261" s="76">
        <v>24981.39</v>
      </c>
      <c r="F261" s="70" t="s">
        <v>427</v>
      </c>
      <c r="G261" s="76">
        <v>17086.420000000002</v>
      </c>
      <c r="H261" s="76">
        <v>7898.21</v>
      </c>
      <c r="I261" s="76">
        <v>24984.639999999999</v>
      </c>
      <c r="J261" s="98">
        <f t="shared" si="33"/>
        <v>2.180000000000291</v>
      </c>
      <c r="K261" s="71">
        <f t="shared" si="34"/>
        <v>1.069999999999709</v>
      </c>
      <c r="L261" s="71">
        <f t="shared" si="35"/>
        <v>3.25</v>
      </c>
      <c r="M261" s="77">
        <v>-9853.4327000000158</v>
      </c>
      <c r="N261" s="89"/>
      <c r="O261" s="73">
        <f t="shared" si="30"/>
        <v>17.897800000002391</v>
      </c>
      <c r="P261" s="70">
        <f t="shared" si="31"/>
        <v>3.4667999999990573</v>
      </c>
      <c r="Q261" s="70">
        <f t="shared" si="36"/>
        <v>21.364600000001449</v>
      </c>
      <c r="R261" s="75"/>
      <c r="S261" s="77">
        <f t="shared" si="39"/>
        <v>-9874.7973000000165</v>
      </c>
      <c r="T261" s="78" t="str">
        <f t="shared" si="40"/>
        <v xml:space="preserve">№235 </v>
      </c>
      <c r="U261" t="s">
        <v>344</v>
      </c>
    </row>
    <row r="262" spans="1:21" ht="17.100000000000001" customHeight="1" x14ac:dyDescent="0.25">
      <c r="A262" s="6"/>
      <c r="B262" s="75"/>
      <c r="C262" s="76">
        <v>7480.35</v>
      </c>
      <c r="D262" s="76">
        <v>14750.300000000001</v>
      </c>
      <c r="E262" s="76">
        <v>22230.69</v>
      </c>
      <c r="F262" s="70"/>
      <c r="G262" s="76">
        <v>7480.35</v>
      </c>
      <c r="H262" s="76">
        <v>14750.300000000001</v>
      </c>
      <c r="I262" s="76">
        <v>22230.69</v>
      </c>
      <c r="J262" s="98">
        <f t="shared" si="33"/>
        <v>0</v>
      </c>
      <c r="K262" s="71">
        <f t="shared" si="34"/>
        <v>0</v>
      </c>
      <c r="L262" s="71">
        <f t="shared" si="35"/>
        <v>0</v>
      </c>
      <c r="M262" s="77"/>
      <c r="N262" s="89"/>
      <c r="O262" s="73">
        <f t="shared" si="30"/>
        <v>0</v>
      </c>
      <c r="P262" s="70">
        <f t="shared" si="31"/>
        <v>0</v>
      </c>
      <c r="Q262" s="70">
        <f t="shared" si="36"/>
        <v>0</v>
      </c>
      <c r="R262" s="75"/>
      <c r="S262" s="77"/>
      <c r="T262" s="78"/>
    </row>
    <row r="263" spans="1:21" ht="17.100000000000001" customHeight="1" x14ac:dyDescent="0.25">
      <c r="A263" s="96" t="s">
        <v>503</v>
      </c>
      <c r="B263" s="79" t="s">
        <v>513</v>
      </c>
      <c r="C263" s="81">
        <v>3939.7200000000003</v>
      </c>
      <c r="D263" s="81">
        <v>2258.4500000000003</v>
      </c>
      <c r="E263" s="81">
        <v>6198.18</v>
      </c>
      <c r="F263" s="70" t="s">
        <v>213</v>
      </c>
      <c r="G263" s="81">
        <v>3964.33</v>
      </c>
      <c r="H263" s="81">
        <v>2258.4500000000003</v>
      </c>
      <c r="I263" s="81">
        <v>6222.79</v>
      </c>
      <c r="J263" s="81">
        <f t="shared" si="33"/>
        <v>24.609999999999673</v>
      </c>
      <c r="K263" s="81">
        <f t="shared" si="34"/>
        <v>0</v>
      </c>
      <c r="L263" s="81">
        <f t="shared" si="35"/>
        <v>24.609999999999673</v>
      </c>
      <c r="M263" s="82">
        <v>-1315.8069000000028</v>
      </c>
      <c r="N263" s="90"/>
      <c r="O263" s="107">
        <f t="shared" si="30"/>
        <v>202.04809999999733</v>
      </c>
      <c r="P263" s="108">
        <f t="shared" si="31"/>
        <v>0</v>
      </c>
      <c r="Q263" s="108">
        <f t="shared" si="36"/>
        <v>202.04809999999733</v>
      </c>
      <c r="R263" s="79"/>
      <c r="S263" s="82">
        <f t="shared" ref="S263:S280" si="41">M263-Q263+N263+R263</f>
        <v>-1517.855</v>
      </c>
      <c r="T263" s="83" t="str">
        <f t="shared" ref="T263:T277" si="42">B263</f>
        <v>№236 сбыт</v>
      </c>
    </row>
    <row r="264" spans="1:21" ht="17.100000000000001" customHeight="1" x14ac:dyDescent="0.25">
      <c r="A264" s="7" t="s">
        <v>499</v>
      </c>
      <c r="B264" s="79" t="s">
        <v>514</v>
      </c>
      <c r="C264" s="106"/>
      <c r="D264" s="106"/>
      <c r="E264" s="106"/>
      <c r="F264" s="70"/>
      <c r="G264" s="81"/>
      <c r="H264" s="81"/>
      <c r="I264" s="81"/>
      <c r="J264" s="81">
        <f t="shared" si="33"/>
        <v>0</v>
      </c>
      <c r="K264" s="81">
        <f t="shared" si="34"/>
        <v>0</v>
      </c>
      <c r="L264" s="81">
        <f t="shared" si="35"/>
        <v>0</v>
      </c>
      <c r="M264" s="82">
        <v>595.49340000000154</v>
      </c>
      <c r="N264" s="90"/>
      <c r="O264" s="107">
        <f t="shared" si="30"/>
        <v>0</v>
      </c>
      <c r="P264" s="108">
        <f t="shared" si="31"/>
        <v>0</v>
      </c>
      <c r="Q264" s="108">
        <f t="shared" si="36"/>
        <v>0</v>
      </c>
      <c r="R264" s="79"/>
      <c r="S264" s="82">
        <f t="shared" si="41"/>
        <v>595.49340000000154</v>
      </c>
      <c r="T264" s="83" t="str">
        <f t="shared" si="42"/>
        <v xml:space="preserve">№237 сбыт </v>
      </c>
    </row>
    <row r="265" spans="1:21" ht="17.100000000000001" customHeight="1" x14ac:dyDescent="0.25">
      <c r="A265" s="6"/>
      <c r="B265" s="75" t="s">
        <v>214</v>
      </c>
      <c r="C265" s="85">
        <v>1152.1300000000001</v>
      </c>
      <c r="D265" s="85">
        <v>609.25</v>
      </c>
      <c r="E265" s="85">
        <v>1761.39</v>
      </c>
      <c r="F265" s="70" t="s">
        <v>214</v>
      </c>
      <c r="G265" s="76">
        <v>1152.1300000000001</v>
      </c>
      <c r="H265" s="76">
        <v>609.25</v>
      </c>
      <c r="I265" s="76">
        <v>1761.39</v>
      </c>
      <c r="J265" s="98">
        <f t="shared" si="33"/>
        <v>0</v>
      </c>
      <c r="K265" s="71">
        <f t="shared" si="34"/>
        <v>0</v>
      </c>
      <c r="L265" s="71">
        <f t="shared" si="35"/>
        <v>0</v>
      </c>
      <c r="M265" s="77">
        <v>158.86939999999524</v>
      </c>
      <c r="N265" s="89"/>
      <c r="O265" s="73">
        <f t="shared" si="30"/>
        <v>0</v>
      </c>
      <c r="P265" s="70">
        <f t="shared" si="31"/>
        <v>0</v>
      </c>
      <c r="Q265" s="70">
        <f t="shared" si="36"/>
        <v>0</v>
      </c>
      <c r="R265" s="75"/>
      <c r="S265" s="77">
        <f t="shared" si="41"/>
        <v>158.86939999999524</v>
      </c>
      <c r="T265" s="78" t="str">
        <f t="shared" si="42"/>
        <v xml:space="preserve">№238 </v>
      </c>
    </row>
    <row r="266" spans="1:21" ht="17.100000000000001" customHeight="1" x14ac:dyDescent="0.25">
      <c r="A266" s="6" t="s">
        <v>262</v>
      </c>
      <c r="B266" s="79" t="s">
        <v>297</v>
      </c>
      <c r="C266" s="106"/>
      <c r="D266" s="106"/>
      <c r="E266" s="106"/>
      <c r="F266" s="70"/>
      <c r="G266" s="106"/>
      <c r="H266" s="106"/>
      <c r="I266" s="106"/>
      <c r="J266" s="106">
        <f t="shared" si="33"/>
        <v>0</v>
      </c>
      <c r="K266" s="106">
        <f t="shared" si="34"/>
        <v>0</v>
      </c>
      <c r="L266" s="106">
        <f t="shared" si="35"/>
        <v>0</v>
      </c>
      <c r="M266" s="82">
        <v>363.46130000000085</v>
      </c>
      <c r="N266" s="90"/>
      <c r="O266" s="107">
        <f t="shared" ref="O266:O280" si="43">J266*O$6</f>
        <v>0</v>
      </c>
      <c r="P266" s="108">
        <f t="shared" ref="P266:P280" si="44">K266*P$6</f>
        <v>0</v>
      </c>
      <c r="Q266" s="108">
        <f t="shared" si="36"/>
        <v>0</v>
      </c>
      <c r="R266" s="79"/>
      <c r="S266" s="82">
        <f t="shared" si="41"/>
        <v>363.46130000000085</v>
      </c>
      <c r="T266" s="83" t="str">
        <f t="shared" si="42"/>
        <v>№239 сбыт</v>
      </c>
    </row>
    <row r="267" spans="1:21" ht="17.100000000000001" customHeight="1" x14ac:dyDescent="0.25">
      <c r="A267" s="6" t="s">
        <v>256</v>
      </c>
      <c r="B267" s="79" t="s">
        <v>296</v>
      </c>
      <c r="C267" s="106"/>
      <c r="D267" s="106"/>
      <c r="E267" s="106"/>
      <c r="F267" s="70"/>
      <c r="G267" s="106"/>
      <c r="H267" s="106"/>
      <c r="I267" s="106"/>
      <c r="J267" s="106">
        <f t="shared" ref="J267:J280" si="45">G267-C267</f>
        <v>0</v>
      </c>
      <c r="K267" s="106">
        <f t="shared" ref="K267:K280" si="46">H267-D267</f>
        <v>0</v>
      </c>
      <c r="L267" s="106">
        <f t="shared" ref="L267:L280" si="47">I267-E267</f>
        <v>0</v>
      </c>
      <c r="M267" s="82">
        <v>-4.0999999987434421E-3</v>
      </c>
      <c r="N267" s="90"/>
      <c r="O267" s="107">
        <f t="shared" si="43"/>
        <v>0</v>
      </c>
      <c r="P267" s="108">
        <f t="shared" si="44"/>
        <v>0</v>
      </c>
      <c r="Q267" s="108">
        <f t="shared" ref="Q267:Q280" si="48">O267+P267</f>
        <v>0</v>
      </c>
      <c r="R267" s="79"/>
      <c r="S267" s="82">
        <f t="shared" si="41"/>
        <v>-4.0999999987434421E-3</v>
      </c>
      <c r="T267" s="83" t="str">
        <f t="shared" si="42"/>
        <v>№240 сбыт</v>
      </c>
    </row>
    <row r="268" spans="1:21" ht="17.100000000000001" customHeight="1" x14ac:dyDescent="0.25">
      <c r="A268" s="6" t="s">
        <v>261</v>
      </c>
      <c r="B268" s="79" t="s">
        <v>295</v>
      </c>
      <c r="C268" s="106"/>
      <c r="D268" s="106"/>
      <c r="E268" s="106"/>
      <c r="F268" s="70"/>
      <c r="G268" s="106"/>
      <c r="H268" s="106"/>
      <c r="I268" s="106"/>
      <c r="J268" s="106">
        <f t="shared" si="45"/>
        <v>0</v>
      </c>
      <c r="K268" s="106">
        <f t="shared" si="46"/>
        <v>0</v>
      </c>
      <c r="L268" s="106">
        <f t="shared" si="47"/>
        <v>0</v>
      </c>
      <c r="M268" s="82">
        <v>-4.9000000009300493E-3</v>
      </c>
      <c r="N268" s="90"/>
      <c r="O268" s="107">
        <f t="shared" si="43"/>
        <v>0</v>
      </c>
      <c r="P268" s="108">
        <f t="shared" si="44"/>
        <v>0</v>
      </c>
      <c r="Q268" s="108">
        <f t="shared" si="48"/>
        <v>0</v>
      </c>
      <c r="R268" s="79"/>
      <c r="S268" s="82">
        <f t="shared" si="41"/>
        <v>-4.9000000009300493E-3</v>
      </c>
      <c r="T268" s="83" t="str">
        <f t="shared" si="42"/>
        <v>№241 сбыт</v>
      </c>
    </row>
    <row r="269" spans="1:21" ht="17.100000000000001" customHeight="1" x14ac:dyDescent="0.25">
      <c r="A269" s="6" t="s">
        <v>238</v>
      </c>
      <c r="B269" s="79" t="s">
        <v>215</v>
      </c>
      <c r="C269" s="106"/>
      <c r="D269" s="106"/>
      <c r="E269" s="106"/>
      <c r="F269" s="70"/>
      <c r="G269" s="106"/>
      <c r="H269" s="106"/>
      <c r="I269" s="106"/>
      <c r="J269" s="106">
        <f t="shared" si="45"/>
        <v>0</v>
      </c>
      <c r="K269" s="106">
        <f t="shared" si="46"/>
        <v>0</v>
      </c>
      <c r="L269" s="106">
        <f t="shared" si="47"/>
        <v>0</v>
      </c>
      <c r="M269" s="82">
        <v>871.76609999999823</v>
      </c>
      <c r="N269" s="90"/>
      <c r="O269" s="107">
        <f t="shared" si="43"/>
        <v>0</v>
      </c>
      <c r="P269" s="108">
        <f t="shared" si="44"/>
        <v>0</v>
      </c>
      <c r="Q269" s="108">
        <f t="shared" si="48"/>
        <v>0</v>
      </c>
      <c r="R269" s="79"/>
      <c r="S269" s="82">
        <f t="shared" si="41"/>
        <v>871.76609999999823</v>
      </c>
      <c r="T269" s="83" t="str">
        <f t="shared" si="42"/>
        <v>№242 сбыт</v>
      </c>
    </row>
    <row r="270" spans="1:21" ht="17.100000000000001" customHeight="1" x14ac:dyDescent="0.25">
      <c r="A270" s="8" t="s">
        <v>294</v>
      </c>
      <c r="B270" s="79" t="s">
        <v>447</v>
      </c>
      <c r="C270" s="106"/>
      <c r="D270" s="106"/>
      <c r="E270" s="106"/>
      <c r="F270" s="70"/>
      <c r="G270" s="106"/>
      <c r="H270" s="106"/>
      <c r="I270" s="106"/>
      <c r="J270" s="106">
        <f t="shared" si="45"/>
        <v>0</v>
      </c>
      <c r="K270" s="106">
        <f t="shared" si="46"/>
        <v>0</v>
      </c>
      <c r="L270" s="106">
        <f t="shared" si="47"/>
        <v>0</v>
      </c>
      <c r="M270" s="79">
        <v>1.8999999996935912E-3</v>
      </c>
      <c r="N270" s="94"/>
      <c r="O270" s="107">
        <f t="shared" si="43"/>
        <v>0</v>
      </c>
      <c r="P270" s="108">
        <f t="shared" si="44"/>
        <v>0</v>
      </c>
      <c r="Q270" s="108">
        <f t="shared" si="48"/>
        <v>0</v>
      </c>
      <c r="R270" s="79"/>
      <c r="S270" s="79">
        <f t="shared" si="41"/>
        <v>1.8999999996935912E-3</v>
      </c>
      <c r="T270" s="79" t="str">
        <f t="shared" si="42"/>
        <v>№243\1 сбыт</v>
      </c>
    </row>
    <row r="271" spans="1:21" ht="17.100000000000001" customHeight="1" x14ac:dyDescent="0.25">
      <c r="A271" s="6"/>
      <c r="B271" s="75" t="s">
        <v>216</v>
      </c>
      <c r="C271" s="76">
        <v>5310.76</v>
      </c>
      <c r="D271" s="76">
        <v>1217.57</v>
      </c>
      <c r="E271" s="76">
        <v>6528.34</v>
      </c>
      <c r="F271" s="70"/>
      <c r="G271" s="76">
        <v>5310.76</v>
      </c>
      <c r="H271" s="76">
        <v>1217.57</v>
      </c>
      <c r="I271" s="76">
        <v>6528.34</v>
      </c>
      <c r="J271" s="98">
        <f t="shared" si="45"/>
        <v>0</v>
      </c>
      <c r="K271" s="71">
        <f t="shared" si="46"/>
        <v>0</v>
      </c>
      <c r="L271" s="71">
        <f t="shared" si="47"/>
        <v>0</v>
      </c>
      <c r="M271" s="77">
        <v>-4.9000000023440293E-3</v>
      </c>
      <c r="N271" s="89"/>
      <c r="O271" s="73">
        <f t="shared" si="43"/>
        <v>0</v>
      </c>
      <c r="P271" s="70">
        <f t="shared" si="44"/>
        <v>0</v>
      </c>
      <c r="Q271" s="70">
        <f t="shared" si="48"/>
        <v>0</v>
      </c>
      <c r="R271" s="75"/>
      <c r="S271" s="77">
        <f t="shared" si="41"/>
        <v>-4.9000000023440293E-3</v>
      </c>
      <c r="T271" s="78" t="str">
        <f t="shared" si="42"/>
        <v xml:space="preserve">№243\2 </v>
      </c>
    </row>
    <row r="272" spans="1:21" ht="17.100000000000001" customHeight="1" x14ac:dyDescent="0.25">
      <c r="A272" s="7" t="s">
        <v>471</v>
      </c>
      <c r="B272" s="79" t="s">
        <v>472</v>
      </c>
      <c r="C272" s="81">
        <v>17563.810000000001</v>
      </c>
      <c r="D272" s="81">
        <v>7921.3</v>
      </c>
      <c r="E272" s="81">
        <v>25485.11</v>
      </c>
      <c r="F272" s="70" t="s">
        <v>428</v>
      </c>
      <c r="G272" s="106">
        <v>17566.73</v>
      </c>
      <c r="H272" s="106">
        <v>7922.62</v>
      </c>
      <c r="I272" s="106">
        <v>25489.360000000001</v>
      </c>
      <c r="J272" s="106">
        <f t="shared" si="45"/>
        <v>2.9199999999982538</v>
      </c>
      <c r="K272" s="106">
        <f t="shared" si="46"/>
        <v>1.319999999999709</v>
      </c>
      <c r="L272" s="106">
        <f t="shared" si="47"/>
        <v>4.25</v>
      </c>
      <c r="M272" s="82">
        <v>-3855.5812000000074</v>
      </c>
      <c r="N272" s="90"/>
      <c r="O272" s="107">
        <f t="shared" si="43"/>
        <v>23.973199999985667</v>
      </c>
      <c r="P272" s="108">
        <f t="shared" si="44"/>
        <v>4.2767999999990574</v>
      </c>
      <c r="Q272" s="108">
        <f t="shared" si="48"/>
        <v>28.249999999984723</v>
      </c>
      <c r="R272" s="79"/>
      <c r="S272" s="82">
        <f t="shared" si="41"/>
        <v>-3883.8311999999919</v>
      </c>
      <c r="T272" s="83" t="str">
        <f t="shared" si="42"/>
        <v>№244 сбыт</v>
      </c>
    </row>
    <row r="273" spans="1:21" ht="17.100000000000001" customHeight="1" x14ac:dyDescent="0.25">
      <c r="A273" s="16" t="s">
        <v>450</v>
      </c>
      <c r="B273" s="79" t="s">
        <v>217</v>
      </c>
      <c r="C273" s="81">
        <v>13461.79</v>
      </c>
      <c r="D273" s="81">
        <v>5155.7700000000004</v>
      </c>
      <c r="E273" s="81">
        <v>18617.600000000002</v>
      </c>
      <c r="F273" s="70" t="s">
        <v>429</v>
      </c>
      <c r="G273" s="106">
        <v>13837.380000000001</v>
      </c>
      <c r="H273" s="106">
        <v>5226.1099999999997</v>
      </c>
      <c r="I273" s="106">
        <v>19063.53</v>
      </c>
      <c r="J273" s="106">
        <f t="shared" si="45"/>
        <v>375.59000000000015</v>
      </c>
      <c r="K273" s="106">
        <f t="shared" si="46"/>
        <v>70.339999999999236</v>
      </c>
      <c r="L273" s="106">
        <f t="shared" si="47"/>
        <v>445.92999999999665</v>
      </c>
      <c r="M273" s="82">
        <v>-19640.970600000011</v>
      </c>
      <c r="N273" s="90">
        <v>20000</v>
      </c>
      <c r="O273" s="107">
        <f t="shared" si="43"/>
        <v>3083.5939000000017</v>
      </c>
      <c r="P273" s="108">
        <f t="shared" si="44"/>
        <v>227.90159999999753</v>
      </c>
      <c r="Q273" s="108">
        <f t="shared" si="48"/>
        <v>3311.4954999999991</v>
      </c>
      <c r="R273" s="79"/>
      <c r="S273" s="82">
        <f t="shared" si="41"/>
        <v>-2952.4661000000124</v>
      </c>
      <c r="T273" s="83" t="str">
        <f t="shared" si="42"/>
        <v xml:space="preserve">№245 </v>
      </c>
    </row>
    <row r="274" spans="1:21" ht="17.100000000000001" customHeight="1" x14ac:dyDescent="0.25">
      <c r="A274" s="6"/>
      <c r="B274" s="75" t="s">
        <v>218</v>
      </c>
      <c r="C274" s="76">
        <v>6213.6</v>
      </c>
      <c r="D274" s="76">
        <v>2869.9</v>
      </c>
      <c r="E274" s="76">
        <v>9083.51</v>
      </c>
      <c r="F274" s="114"/>
      <c r="G274" s="76">
        <v>6213.6</v>
      </c>
      <c r="H274" s="76">
        <v>2869.9</v>
      </c>
      <c r="I274" s="76">
        <v>9083.51</v>
      </c>
      <c r="J274" s="98">
        <f t="shared" si="45"/>
        <v>0</v>
      </c>
      <c r="K274" s="71">
        <f t="shared" si="46"/>
        <v>0</v>
      </c>
      <c r="L274" s="71">
        <f t="shared" si="47"/>
        <v>0</v>
      </c>
      <c r="M274" s="77">
        <v>-207.89570000000276</v>
      </c>
      <c r="N274" s="89"/>
      <c r="O274" s="73">
        <f t="shared" si="43"/>
        <v>0</v>
      </c>
      <c r="P274" s="70">
        <f t="shared" si="44"/>
        <v>0</v>
      </c>
      <c r="Q274" s="70">
        <f t="shared" si="48"/>
        <v>0</v>
      </c>
      <c r="R274" s="75"/>
      <c r="S274" s="77">
        <f t="shared" si="41"/>
        <v>-207.89570000000276</v>
      </c>
      <c r="T274" s="78" t="str">
        <f t="shared" si="42"/>
        <v xml:space="preserve">№246 </v>
      </c>
    </row>
    <row r="275" spans="1:21" ht="17.100000000000001" customHeight="1" x14ac:dyDescent="0.25">
      <c r="A275" s="6"/>
      <c r="B275" s="75" t="s">
        <v>222</v>
      </c>
      <c r="C275" s="76">
        <v>1536.89</v>
      </c>
      <c r="D275" s="76">
        <v>701.96</v>
      </c>
      <c r="E275" s="76">
        <v>2238.86</v>
      </c>
      <c r="F275" s="70" t="s">
        <v>430</v>
      </c>
      <c r="G275" s="76">
        <v>1536.89</v>
      </c>
      <c r="H275" s="76">
        <v>701.96</v>
      </c>
      <c r="I275" s="76">
        <v>2238.86</v>
      </c>
      <c r="J275" s="98">
        <f t="shared" si="45"/>
        <v>0</v>
      </c>
      <c r="K275" s="71">
        <f t="shared" si="46"/>
        <v>0</v>
      </c>
      <c r="L275" s="71">
        <f t="shared" si="47"/>
        <v>0</v>
      </c>
      <c r="M275" s="85">
        <v>0</v>
      </c>
      <c r="N275" s="89"/>
      <c r="O275" s="73">
        <f t="shared" si="43"/>
        <v>0</v>
      </c>
      <c r="P275" s="70">
        <f t="shared" si="44"/>
        <v>0</v>
      </c>
      <c r="Q275" s="70">
        <f t="shared" si="48"/>
        <v>0</v>
      </c>
      <c r="R275" s="75"/>
      <c r="S275" s="77">
        <f t="shared" si="41"/>
        <v>0</v>
      </c>
      <c r="T275" s="78" t="str">
        <f t="shared" si="42"/>
        <v>№246 с 17.09.22</v>
      </c>
      <c r="U275" s="4"/>
    </row>
    <row r="276" spans="1:21" ht="17.100000000000001" customHeight="1" x14ac:dyDescent="0.25">
      <c r="A276" s="7" t="s">
        <v>274</v>
      </c>
      <c r="B276" s="79" t="s">
        <v>219</v>
      </c>
      <c r="C276" s="106"/>
      <c r="D276" s="106"/>
      <c r="E276" s="106"/>
      <c r="F276" s="70"/>
      <c r="G276" s="106"/>
      <c r="H276" s="106"/>
      <c r="I276" s="106"/>
      <c r="J276" s="106">
        <f t="shared" si="45"/>
        <v>0</v>
      </c>
      <c r="K276" s="106">
        <f t="shared" si="46"/>
        <v>0</v>
      </c>
      <c r="L276" s="106">
        <f t="shared" si="47"/>
        <v>0</v>
      </c>
      <c r="M276" s="82">
        <v>0.89959999999950924</v>
      </c>
      <c r="N276" s="90"/>
      <c r="O276" s="107">
        <f t="shared" si="43"/>
        <v>0</v>
      </c>
      <c r="P276" s="108">
        <f t="shared" si="44"/>
        <v>0</v>
      </c>
      <c r="Q276" s="108">
        <f t="shared" si="48"/>
        <v>0</v>
      </c>
      <c r="R276" s="79"/>
      <c r="S276" s="82">
        <f t="shared" si="41"/>
        <v>0.89959999999950924</v>
      </c>
      <c r="T276" s="83" t="str">
        <f t="shared" si="42"/>
        <v>№247 сбыт</v>
      </c>
      <c r="U276" t="s">
        <v>220</v>
      </c>
    </row>
    <row r="277" spans="1:21" ht="17.100000000000001" customHeight="1" x14ac:dyDescent="0.25">
      <c r="A277" s="6" t="s">
        <v>288</v>
      </c>
      <c r="B277" s="79" t="s">
        <v>298</v>
      </c>
      <c r="C277" s="81">
        <v>89.26</v>
      </c>
      <c r="D277" s="81">
        <v>68.070000000000007</v>
      </c>
      <c r="E277" s="81">
        <v>157.33000000000001</v>
      </c>
      <c r="F277" s="70"/>
      <c r="G277" s="106">
        <v>89.26</v>
      </c>
      <c r="H277" s="106">
        <v>68.070000000000007</v>
      </c>
      <c r="I277" s="106">
        <v>157.33000000000001</v>
      </c>
      <c r="J277" s="106">
        <f t="shared" si="45"/>
        <v>0</v>
      </c>
      <c r="K277" s="106">
        <f t="shared" si="46"/>
        <v>0</v>
      </c>
      <c r="L277" s="106">
        <f t="shared" si="47"/>
        <v>0</v>
      </c>
      <c r="M277" s="82">
        <v>-2.1700000000237196E-2</v>
      </c>
      <c r="N277" s="90"/>
      <c r="O277" s="107">
        <f t="shared" si="43"/>
        <v>0</v>
      </c>
      <c r="P277" s="108">
        <f t="shared" si="44"/>
        <v>0</v>
      </c>
      <c r="Q277" s="108">
        <f t="shared" si="48"/>
        <v>0</v>
      </c>
      <c r="R277" s="79"/>
      <c r="S277" s="82">
        <f t="shared" si="41"/>
        <v>-2.1700000000237196E-2</v>
      </c>
      <c r="T277" s="83" t="str">
        <f t="shared" si="42"/>
        <v>№248 сбыт</v>
      </c>
    </row>
    <row r="278" spans="1:21" ht="17.100000000000001" customHeight="1" x14ac:dyDescent="0.25">
      <c r="A278" s="6"/>
      <c r="B278" s="75" t="s">
        <v>223</v>
      </c>
      <c r="C278" s="76">
        <v>12248.51</v>
      </c>
      <c r="D278" s="76">
        <v>5791.79</v>
      </c>
      <c r="E278" s="76">
        <v>18040.32</v>
      </c>
      <c r="F278" s="70" t="s">
        <v>431</v>
      </c>
      <c r="G278" s="76">
        <v>12248.51</v>
      </c>
      <c r="H278" s="76">
        <v>5791.8</v>
      </c>
      <c r="I278" s="76">
        <v>18040.330000000002</v>
      </c>
      <c r="J278" s="98">
        <f t="shared" si="45"/>
        <v>0</v>
      </c>
      <c r="K278" s="71">
        <f t="shared" si="46"/>
        <v>1.0000000000218279E-2</v>
      </c>
      <c r="L278" s="71">
        <f t="shared" si="47"/>
        <v>1.0000000002037268E-2</v>
      </c>
      <c r="M278" s="82">
        <v>15698.509500000007</v>
      </c>
      <c r="N278" s="89"/>
      <c r="O278" s="73">
        <f t="shared" si="43"/>
        <v>0</v>
      </c>
      <c r="P278" s="70">
        <f t="shared" si="44"/>
        <v>3.2400000000707224E-2</v>
      </c>
      <c r="Q278" s="70">
        <f t="shared" si="48"/>
        <v>3.2400000000707224E-2</v>
      </c>
      <c r="R278" s="75"/>
      <c r="S278" s="77">
        <f t="shared" si="41"/>
        <v>15698.477100000007</v>
      </c>
      <c r="T278" s="78" t="str">
        <f t="shared" ref="T278" si="49">B278</f>
        <v>№ 248 с 17.09.22</v>
      </c>
      <c r="U278" s="4"/>
    </row>
    <row r="279" spans="1:21" ht="17.100000000000001" customHeight="1" x14ac:dyDescent="0.25">
      <c r="A279" s="7" t="s">
        <v>484</v>
      </c>
      <c r="B279" s="79" t="s">
        <v>515</v>
      </c>
      <c r="C279" s="81">
        <v>10418.85</v>
      </c>
      <c r="D279" s="81">
        <v>6682.1</v>
      </c>
      <c r="E279" s="81">
        <v>17100.98</v>
      </c>
      <c r="F279" s="70" t="s">
        <v>432</v>
      </c>
      <c r="G279" s="106">
        <v>10418.85</v>
      </c>
      <c r="H279" s="106">
        <v>6682.1100000000006</v>
      </c>
      <c r="I279" s="106">
        <v>17100.98</v>
      </c>
      <c r="J279" s="106">
        <f t="shared" si="45"/>
        <v>0</v>
      </c>
      <c r="K279" s="106">
        <f t="shared" si="46"/>
        <v>1.0000000000218279E-2</v>
      </c>
      <c r="L279" s="106">
        <f t="shared" si="47"/>
        <v>0</v>
      </c>
      <c r="M279" s="82">
        <v>1611.8215999999984</v>
      </c>
      <c r="N279" s="90"/>
      <c r="O279" s="107">
        <f t="shared" si="43"/>
        <v>0</v>
      </c>
      <c r="P279" s="108">
        <f t="shared" si="44"/>
        <v>3.2400000000707224E-2</v>
      </c>
      <c r="Q279" s="108">
        <f t="shared" si="48"/>
        <v>3.2400000000707224E-2</v>
      </c>
      <c r="R279" s="79"/>
      <c r="S279" s="82">
        <f t="shared" si="41"/>
        <v>1611.7891999999977</v>
      </c>
      <c r="T279" s="83" t="str">
        <f>B279</f>
        <v>№249 сбыт</v>
      </c>
      <c r="U279" s="27" t="s">
        <v>449</v>
      </c>
    </row>
    <row r="280" spans="1:21" ht="18" customHeight="1" x14ac:dyDescent="0.25">
      <c r="A280" s="28"/>
      <c r="B280" s="87" t="s">
        <v>221</v>
      </c>
      <c r="C280" s="85">
        <v>435.16</v>
      </c>
      <c r="D280" s="85">
        <v>212.1</v>
      </c>
      <c r="E280" s="85">
        <v>647.27</v>
      </c>
      <c r="F280" s="70" t="s">
        <v>510</v>
      </c>
      <c r="G280" s="76">
        <v>440.54</v>
      </c>
      <c r="H280" s="76">
        <v>213.81</v>
      </c>
      <c r="I280" s="76">
        <v>654.36</v>
      </c>
      <c r="J280" s="98">
        <f t="shared" si="45"/>
        <v>5.3799999999999955</v>
      </c>
      <c r="K280" s="71">
        <f t="shared" si="46"/>
        <v>1.710000000000008</v>
      </c>
      <c r="L280" s="71">
        <f t="shared" si="47"/>
        <v>7.0900000000000318</v>
      </c>
      <c r="M280" s="77">
        <v>4413.93929999999</v>
      </c>
      <c r="N280" s="89"/>
      <c r="O280" s="73">
        <f t="shared" si="43"/>
        <v>44.169799999999967</v>
      </c>
      <c r="P280" s="70">
        <f t="shared" si="44"/>
        <v>5.5404000000000257</v>
      </c>
      <c r="Q280" s="70">
        <f t="shared" si="48"/>
        <v>49.710199999999993</v>
      </c>
      <c r="R280" s="75"/>
      <c r="S280" s="77">
        <f t="shared" si="41"/>
        <v>4364.2290999999896</v>
      </c>
      <c r="T280" s="78" t="str">
        <f>B280</f>
        <v>№Охрана 3</v>
      </c>
    </row>
    <row r="281" spans="1:21" x14ac:dyDescent="0.25">
      <c r="F281" s="68"/>
      <c r="P281" s="59"/>
      <c r="Q281" s="59"/>
      <c r="R281" s="59"/>
    </row>
    <row r="282" spans="1:21" x14ac:dyDescent="0.25">
      <c r="F282" s="68"/>
      <c r="P282" s="59"/>
      <c r="Q282" s="59"/>
      <c r="R282" s="59"/>
    </row>
    <row r="283" spans="1:21" x14ac:dyDescent="0.25">
      <c r="F283" s="67"/>
      <c r="G283" s="60"/>
      <c r="H283" s="60"/>
      <c r="I283" s="60"/>
      <c r="P283" s="59"/>
      <c r="Q283" s="59"/>
      <c r="R283" s="59"/>
    </row>
    <row r="284" spans="1:21" x14ac:dyDescent="0.25">
      <c r="F284" s="67"/>
      <c r="P284" s="59"/>
      <c r="Q284" s="59"/>
      <c r="R284" s="59"/>
    </row>
    <row r="285" spans="1:21" x14ac:dyDescent="0.25">
      <c r="F285" s="68"/>
      <c r="P285" s="59"/>
      <c r="Q285" s="59"/>
      <c r="R285" s="59"/>
    </row>
    <row r="286" spans="1:21" x14ac:dyDescent="0.25">
      <c r="F286" s="68"/>
      <c r="P286" s="59"/>
      <c r="Q286" s="59"/>
      <c r="R286" s="59"/>
    </row>
    <row r="287" spans="1:21" x14ac:dyDescent="0.25">
      <c r="F287" s="67"/>
      <c r="G287" s="60"/>
      <c r="H287" s="60"/>
      <c r="I287" s="60"/>
      <c r="P287" s="59"/>
      <c r="Q287" s="59"/>
      <c r="R287" s="59"/>
    </row>
    <row r="288" spans="1:21" x14ac:dyDescent="0.25">
      <c r="F288" s="67"/>
      <c r="G288" s="60"/>
      <c r="H288" s="60"/>
      <c r="I288" s="60"/>
      <c r="P288" s="59"/>
      <c r="Q288" s="59"/>
      <c r="R288" s="59"/>
    </row>
    <row r="289" spans="6:18" x14ac:dyDescent="0.25">
      <c r="F289" s="68"/>
      <c r="P289" s="59"/>
      <c r="Q289" s="59"/>
      <c r="R289" s="59"/>
    </row>
    <row r="290" spans="6:18" x14ac:dyDescent="0.25">
      <c r="F290" s="68"/>
      <c r="P290" s="59"/>
      <c r="Q290" s="59"/>
      <c r="R290" s="59"/>
    </row>
    <row r="291" spans="6:18" x14ac:dyDescent="0.25">
      <c r="F291" s="68"/>
      <c r="P291" s="59"/>
      <c r="Q291" s="59"/>
      <c r="R291" s="59"/>
    </row>
    <row r="292" spans="6:18" x14ac:dyDescent="0.25">
      <c r="F292" s="67"/>
      <c r="G292" s="60"/>
      <c r="H292" s="60"/>
      <c r="I292" s="60"/>
      <c r="P292" s="59"/>
      <c r="Q292" s="59"/>
      <c r="R292" s="59"/>
    </row>
    <row r="293" spans="6:18" x14ac:dyDescent="0.25">
      <c r="F293" s="67"/>
      <c r="G293" s="60"/>
      <c r="H293" s="60"/>
      <c r="I293" s="60"/>
      <c r="P293" s="59"/>
      <c r="Q293" s="59"/>
      <c r="R293" s="59"/>
    </row>
    <row r="294" spans="6:18" x14ac:dyDescent="0.25">
      <c r="F294" s="67"/>
      <c r="P294" s="59"/>
      <c r="Q294" s="59"/>
      <c r="R294" s="59"/>
    </row>
    <row r="295" spans="6:18" x14ac:dyDescent="0.25">
      <c r="F295" s="67"/>
      <c r="G295" s="60"/>
      <c r="H295" s="60"/>
      <c r="I295" s="60"/>
      <c r="P295" s="59"/>
      <c r="Q295" s="59"/>
      <c r="R295" s="59"/>
    </row>
    <row r="296" spans="6:18" x14ac:dyDescent="0.25">
      <c r="F296" s="67"/>
      <c r="G296" s="60"/>
      <c r="H296" s="60"/>
      <c r="I296" s="60"/>
      <c r="P296" s="59"/>
      <c r="Q296" s="59"/>
      <c r="R296" s="59"/>
    </row>
    <row r="297" spans="6:18" x14ac:dyDescent="0.25">
      <c r="F297" s="69"/>
      <c r="P297" s="59"/>
      <c r="Q297" s="59"/>
      <c r="R297" s="59"/>
    </row>
    <row r="298" spans="6:18" x14ac:dyDescent="0.25">
      <c r="F298" s="67"/>
      <c r="G298" s="60"/>
      <c r="H298" s="60"/>
      <c r="I298" s="60"/>
      <c r="J298" s="61"/>
      <c r="P298" s="59"/>
      <c r="Q298" s="59"/>
      <c r="R298" s="59"/>
    </row>
    <row r="299" spans="6:18" x14ac:dyDescent="0.25">
      <c r="F299" s="68"/>
      <c r="J299" s="61"/>
      <c r="P299" s="59"/>
      <c r="Q299" s="59"/>
      <c r="R299" s="59"/>
    </row>
    <row r="300" spans="6:18" x14ac:dyDescent="0.25">
      <c r="F300" s="68"/>
      <c r="J300" s="61"/>
      <c r="P300" s="59"/>
      <c r="Q300" s="59"/>
      <c r="R300" s="59"/>
    </row>
    <row r="301" spans="6:18" x14ac:dyDescent="0.25">
      <c r="F301" s="67"/>
      <c r="G301" s="60"/>
      <c r="H301" s="60"/>
      <c r="I301" s="60"/>
      <c r="J301" s="61"/>
      <c r="P301" s="59"/>
      <c r="Q301" s="59"/>
      <c r="R301" s="59"/>
    </row>
    <row r="302" spans="6:18" x14ac:dyDescent="0.25">
      <c r="F302" s="67"/>
      <c r="G302" s="60"/>
      <c r="H302" s="60"/>
      <c r="I302" s="60"/>
      <c r="J302" s="61"/>
      <c r="P302" s="59"/>
      <c r="Q302" s="59"/>
      <c r="R302" s="59"/>
    </row>
    <row r="303" spans="6:18" x14ac:dyDescent="0.25">
      <c r="F303" s="67"/>
      <c r="J303" s="61"/>
      <c r="P303" s="59"/>
      <c r="Q303" s="59"/>
      <c r="R303" s="59"/>
    </row>
    <row r="304" spans="6:18" x14ac:dyDescent="0.25">
      <c r="F304" s="67"/>
      <c r="J304" s="61"/>
      <c r="P304" s="59"/>
      <c r="Q304" s="59"/>
      <c r="R304" s="59"/>
    </row>
    <row r="305" spans="6:18" x14ac:dyDescent="0.25">
      <c r="F305" s="68"/>
      <c r="J305" s="61"/>
      <c r="P305" s="59"/>
      <c r="Q305" s="59"/>
      <c r="R305" s="59"/>
    </row>
    <row r="306" spans="6:18" x14ac:dyDescent="0.25">
      <c r="F306" s="67"/>
      <c r="G306" s="60"/>
      <c r="H306" s="60"/>
      <c r="I306" s="60"/>
      <c r="J306" s="61"/>
      <c r="P306" s="59"/>
      <c r="Q306" s="59"/>
      <c r="R306" s="59"/>
    </row>
    <row r="307" spans="6:18" x14ac:dyDescent="0.25">
      <c r="F307" s="67"/>
      <c r="J307" s="61"/>
      <c r="P307" s="59"/>
      <c r="Q307" s="59"/>
      <c r="R307" s="59"/>
    </row>
    <row r="308" spans="6:18" x14ac:dyDescent="0.25">
      <c r="F308" s="67"/>
      <c r="G308" s="60"/>
      <c r="H308" s="60"/>
      <c r="I308" s="60"/>
      <c r="J308" s="61"/>
      <c r="P308" s="59"/>
      <c r="Q308" s="59"/>
      <c r="R308" s="59"/>
    </row>
    <row r="309" spans="6:18" x14ac:dyDescent="0.25">
      <c r="F309" s="67"/>
      <c r="G309" s="60"/>
      <c r="H309" s="60"/>
      <c r="I309" s="60"/>
      <c r="J309" s="61"/>
      <c r="P309" s="59"/>
      <c r="Q309" s="59"/>
      <c r="R309" s="59"/>
    </row>
    <row r="310" spans="6:18" x14ac:dyDescent="0.25">
      <c r="P310" s="59"/>
      <c r="Q310" s="59"/>
      <c r="R310" s="59"/>
    </row>
    <row r="311" spans="6:18" x14ac:dyDescent="0.25">
      <c r="P311" s="59"/>
      <c r="Q311" s="59"/>
      <c r="R311" s="59"/>
    </row>
    <row r="312" spans="6:18" x14ac:dyDescent="0.25">
      <c r="P312" s="59"/>
      <c r="Q312" s="59"/>
      <c r="R312" s="59"/>
    </row>
    <row r="313" spans="6:18" x14ac:dyDescent="0.25">
      <c r="P313" s="59"/>
      <c r="Q313" s="59"/>
      <c r="R313" s="59"/>
    </row>
    <row r="314" spans="6:18" x14ac:dyDescent="0.25">
      <c r="P314" s="59"/>
      <c r="Q314" s="59"/>
      <c r="R314" s="59"/>
    </row>
    <row r="315" spans="6:18" x14ac:dyDescent="0.25">
      <c r="P315" s="59"/>
      <c r="Q315" s="59"/>
      <c r="R315" s="59"/>
    </row>
    <row r="316" spans="6:18" x14ac:dyDescent="0.25">
      <c r="P316" s="59"/>
      <c r="Q316" s="59"/>
      <c r="R316" s="59"/>
    </row>
    <row r="317" spans="6:18" x14ac:dyDescent="0.25">
      <c r="P317" s="59"/>
      <c r="Q317" s="59"/>
      <c r="R317" s="59"/>
    </row>
  </sheetData>
  <autoFilter ref="A7:AB280">
    <filterColumn colId="2" showButton="0"/>
    <filterColumn colId="3" showButton="0"/>
    <filterColumn colId="6" showButton="0"/>
    <filterColumn colId="7" showButton="0"/>
    <filterColumn colId="9" showButton="0"/>
    <filterColumn colId="10" showButton="0"/>
    <filterColumn colId="14" showButton="0"/>
    <filterColumn colId="15" showButton="0"/>
  </autoFilter>
  <mergeCells count="13">
    <mergeCell ref="A42:A43"/>
    <mergeCell ref="J8:L8"/>
    <mergeCell ref="O8:Q8"/>
    <mergeCell ref="V3:AB3"/>
    <mergeCell ref="V4:AB4"/>
    <mergeCell ref="C7:E7"/>
    <mergeCell ref="G7:I7"/>
    <mergeCell ref="J7:L7"/>
    <mergeCell ref="M7:M8"/>
    <mergeCell ref="O7:Q7"/>
    <mergeCell ref="S7:S8"/>
    <mergeCell ref="C8:E8"/>
    <mergeCell ref="G8:I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Старшова Нина Васильевна</cp:lastModifiedBy>
  <cp:lastPrinted>2022-11-02T15:43:05Z</cp:lastPrinted>
  <dcterms:created xsi:type="dcterms:W3CDTF">2022-08-01T14:49:12Z</dcterms:created>
  <dcterms:modified xsi:type="dcterms:W3CDTF">2023-03-16T16:37:42Z</dcterms:modified>
</cp:coreProperties>
</file>