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СНТ ОТДЫХ рабочая\Электроэнергия\Показания 2023\"/>
    </mc:Choice>
  </mc:AlternateContent>
  <bookViews>
    <workbookView xWindow="0" yWindow="0" windowWidth="20730" windowHeight="11760"/>
  </bookViews>
  <sheets>
    <sheet name="Лист1" sheetId="1" r:id="rId1"/>
    <sheet name="Лист2" sheetId="7" r:id="rId2"/>
    <sheet name="Лист3" sheetId="8" r:id="rId3"/>
    <sheet name="13" sheetId="2" r:id="rId4"/>
    <sheet name="Лист4" sheetId="9" r:id="rId5"/>
    <sheet name="25.01.23" sheetId="10" r:id="rId6"/>
  </sheets>
  <definedNames>
    <definedName name="_xlnm._FilterDatabase" localSheetId="0" hidden="1">Лист1!$A$7:$AB$281</definedName>
    <definedName name="_xlnm._FilterDatabase" localSheetId="1" hidden="1">Лист2!$B$2:$C$271</definedName>
    <definedName name="_xlnm._FilterDatabase" localSheetId="4" hidden="1">Лист4!$B$2:$C$2</definedName>
  </definedNames>
  <calcPr calcId="152511" refMode="R1C1"/>
</workbook>
</file>

<file path=xl/calcChain.xml><?xml version="1.0" encoding="utf-8"?>
<calcChain xmlns="http://schemas.openxmlformats.org/spreadsheetml/2006/main">
  <c r="L262" i="1" l="1"/>
  <c r="K262" i="1"/>
  <c r="J262" i="1"/>
  <c r="L263" i="1"/>
  <c r="K263" i="1"/>
  <c r="J263" i="1"/>
  <c r="L101" i="1"/>
  <c r="K101" i="1"/>
  <c r="J101" i="1"/>
  <c r="L100" i="1"/>
  <c r="K100" i="1"/>
  <c r="J100" i="1"/>
  <c r="L280" i="1" l="1"/>
  <c r="K280" i="1"/>
  <c r="J280" i="1"/>
  <c r="L279" i="1"/>
  <c r="K279" i="1"/>
  <c r="J279" i="1"/>
  <c r="L278" i="1"/>
  <c r="K278" i="1"/>
  <c r="J278" i="1"/>
  <c r="L277" i="1"/>
  <c r="K277" i="1"/>
  <c r="J277" i="1"/>
  <c r="L276" i="1"/>
  <c r="K276" i="1"/>
  <c r="J276" i="1"/>
  <c r="L275" i="1"/>
  <c r="K275" i="1"/>
  <c r="J275" i="1"/>
  <c r="L274" i="1"/>
  <c r="K274" i="1"/>
  <c r="J274" i="1"/>
  <c r="L273" i="1"/>
  <c r="K273" i="1"/>
  <c r="J273" i="1"/>
  <c r="L272" i="1"/>
  <c r="K272" i="1"/>
  <c r="J272" i="1"/>
  <c r="L271" i="1"/>
  <c r="K271" i="1"/>
  <c r="J271" i="1"/>
  <c r="L270" i="1"/>
  <c r="K270" i="1"/>
  <c r="J270" i="1"/>
  <c r="L269" i="1"/>
  <c r="K269" i="1"/>
  <c r="J269" i="1"/>
  <c r="L268" i="1"/>
  <c r="K268" i="1"/>
  <c r="J268" i="1"/>
  <c r="L267" i="1"/>
  <c r="K267" i="1"/>
  <c r="J267" i="1"/>
  <c r="L266" i="1"/>
  <c r="K266" i="1"/>
  <c r="J266" i="1"/>
  <c r="L265" i="1"/>
  <c r="K265" i="1"/>
  <c r="J265" i="1"/>
  <c r="L264" i="1"/>
  <c r="K264" i="1"/>
  <c r="J264" i="1"/>
  <c r="L261" i="1"/>
  <c r="K261" i="1"/>
  <c r="J261" i="1"/>
  <c r="L260" i="1"/>
  <c r="K260" i="1"/>
  <c r="J260" i="1"/>
  <c r="L259" i="1"/>
  <c r="K259" i="1"/>
  <c r="J259" i="1"/>
  <c r="L258" i="1"/>
  <c r="K258" i="1"/>
  <c r="J258" i="1"/>
  <c r="L257" i="1"/>
  <c r="K257" i="1"/>
  <c r="J257" i="1"/>
  <c r="L256" i="1"/>
  <c r="K256" i="1"/>
  <c r="J256" i="1"/>
  <c r="L255" i="1"/>
  <c r="K255" i="1"/>
  <c r="J255" i="1"/>
  <c r="L254" i="1"/>
  <c r="K254" i="1"/>
  <c r="J254" i="1"/>
  <c r="L253" i="1"/>
  <c r="K253" i="1"/>
  <c r="J253" i="1"/>
  <c r="L252" i="1"/>
  <c r="K252" i="1"/>
  <c r="J252" i="1"/>
  <c r="L251" i="1"/>
  <c r="K251" i="1"/>
  <c r="J251" i="1"/>
  <c r="L250" i="1"/>
  <c r="K250" i="1"/>
  <c r="J250" i="1"/>
  <c r="L249" i="1"/>
  <c r="K249" i="1"/>
  <c r="J249" i="1"/>
  <c r="L248" i="1"/>
  <c r="K248" i="1"/>
  <c r="J248" i="1"/>
  <c r="L247" i="1"/>
  <c r="K247" i="1"/>
  <c r="J247" i="1"/>
  <c r="L246" i="1"/>
  <c r="K246" i="1"/>
  <c r="J246" i="1"/>
  <c r="L245" i="1"/>
  <c r="K245" i="1"/>
  <c r="J245" i="1"/>
  <c r="L244" i="1"/>
  <c r="K244" i="1"/>
  <c r="J244" i="1"/>
  <c r="L243" i="1"/>
  <c r="K243" i="1"/>
  <c r="J243" i="1"/>
  <c r="L242" i="1"/>
  <c r="K242" i="1"/>
  <c r="J242" i="1"/>
  <c r="L241" i="1"/>
  <c r="K241" i="1"/>
  <c r="J241" i="1"/>
  <c r="L240" i="1"/>
  <c r="K240" i="1"/>
  <c r="J240" i="1"/>
  <c r="L239" i="1"/>
  <c r="K239" i="1"/>
  <c r="J239" i="1"/>
  <c r="L238" i="1"/>
  <c r="K238" i="1"/>
  <c r="J238" i="1"/>
  <c r="L237" i="1"/>
  <c r="K237" i="1"/>
  <c r="J237" i="1"/>
  <c r="L236" i="1"/>
  <c r="K236" i="1"/>
  <c r="J236" i="1"/>
  <c r="L235" i="1"/>
  <c r="K235" i="1"/>
  <c r="J235" i="1"/>
  <c r="L234" i="1"/>
  <c r="K234" i="1"/>
  <c r="J234" i="1"/>
  <c r="L233" i="1"/>
  <c r="K233" i="1"/>
  <c r="J233" i="1"/>
  <c r="L232" i="1"/>
  <c r="K232" i="1"/>
  <c r="J232" i="1"/>
  <c r="L231" i="1"/>
  <c r="K231" i="1"/>
  <c r="J231" i="1"/>
  <c r="L230" i="1"/>
  <c r="K230" i="1"/>
  <c r="J230" i="1"/>
  <c r="L229" i="1"/>
  <c r="K229" i="1"/>
  <c r="J229" i="1"/>
  <c r="L228" i="1"/>
  <c r="K228" i="1"/>
  <c r="J228" i="1"/>
  <c r="L227" i="1"/>
  <c r="K227" i="1"/>
  <c r="J227" i="1"/>
  <c r="L226" i="1"/>
  <c r="K226" i="1"/>
  <c r="J226" i="1"/>
  <c r="L225" i="1"/>
  <c r="K225" i="1"/>
  <c r="J225" i="1"/>
  <c r="L224" i="1"/>
  <c r="K224" i="1"/>
  <c r="J224" i="1"/>
  <c r="L223" i="1"/>
  <c r="K223" i="1"/>
  <c r="J223" i="1"/>
  <c r="L222" i="1"/>
  <c r="K222" i="1"/>
  <c r="J222" i="1"/>
  <c r="L221" i="1"/>
  <c r="K221" i="1"/>
  <c r="J221" i="1"/>
  <c r="L220" i="1"/>
  <c r="K220" i="1"/>
  <c r="J220" i="1"/>
  <c r="L219" i="1"/>
  <c r="K219" i="1"/>
  <c r="J219" i="1"/>
  <c r="L218" i="1"/>
  <c r="K218" i="1"/>
  <c r="J218" i="1"/>
  <c r="L217" i="1"/>
  <c r="K217" i="1"/>
  <c r="J217" i="1"/>
  <c r="L216" i="1"/>
  <c r="K216" i="1"/>
  <c r="J216" i="1"/>
  <c r="L215" i="1"/>
  <c r="K215" i="1"/>
  <c r="J215" i="1"/>
  <c r="L214" i="1"/>
  <c r="K214" i="1"/>
  <c r="J214" i="1"/>
  <c r="L213" i="1"/>
  <c r="K213" i="1"/>
  <c r="J213" i="1"/>
  <c r="L212" i="1"/>
  <c r="K212" i="1"/>
  <c r="J212" i="1"/>
  <c r="L211" i="1"/>
  <c r="K211" i="1"/>
  <c r="J211" i="1"/>
  <c r="L210" i="1"/>
  <c r="K210" i="1"/>
  <c r="J210" i="1"/>
  <c r="L209" i="1"/>
  <c r="K209" i="1"/>
  <c r="J209" i="1"/>
  <c r="L208" i="1"/>
  <c r="K208" i="1"/>
  <c r="J208" i="1"/>
  <c r="L207" i="1"/>
  <c r="K207" i="1"/>
  <c r="J207" i="1"/>
  <c r="L206" i="1"/>
  <c r="K206" i="1"/>
  <c r="J206" i="1"/>
  <c r="L205" i="1"/>
  <c r="K205" i="1"/>
  <c r="J205" i="1"/>
  <c r="L204" i="1"/>
  <c r="K204" i="1"/>
  <c r="J204" i="1"/>
  <c r="L203" i="1"/>
  <c r="K203" i="1"/>
  <c r="J203" i="1"/>
  <c r="L202" i="1"/>
  <c r="K202" i="1"/>
  <c r="J202" i="1"/>
  <c r="L201" i="1"/>
  <c r="K201" i="1"/>
  <c r="J201" i="1"/>
  <c r="L200" i="1"/>
  <c r="K200" i="1"/>
  <c r="J200" i="1"/>
  <c r="L199" i="1"/>
  <c r="K199" i="1"/>
  <c r="J199" i="1"/>
  <c r="L198" i="1"/>
  <c r="K198" i="1"/>
  <c r="J198" i="1"/>
  <c r="L197" i="1"/>
  <c r="K197" i="1"/>
  <c r="J197" i="1"/>
  <c r="L196" i="1"/>
  <c r="K196" i="1"/>
  <c r="J196" i="1"/>
  <c r="L195" i="1"/>
  <c r="K195" i="1"/>
  <c r="J195" i="1"/>
  <c r="L194" i="1"/>
  <c r="K194" i="1"/>
  <c r="J194" i="1"/>
  <c r="L193" i="1"/>
  <c r="K193" i="1"/>
  <c r="J193" i="1"/>
  <c r="L192" i="1"/>
  <c r="K192" i="1"/>
  <c r="J192" i="1"/>
  <c r="L191" i="1"/>
  <c r="K191" i="1"/>
  <c r="J191" i="1"/>
  <c r="L190" i="1"/>
  <c r="K190" i="1"/>
  <c r="J190" i="1"/>
  <c r="L189" i="1"/>
  <c r="K189" i="1"/>
  <c r="J189" i="1"/>
  <c r="L188" i="1"/>
  <c r="K188" i="1"/>
  <c r="J188" i="1"/>
  <c r="L187" i="1"/>
  <c r="K187" i="1"/>
  <c r="J187" i="1"/>
  <c r="L186" i="1"/>
  <c r="K186" i="1"/>
  <c r="J186" i="1"/>
  <c r="L185" i="1"/>
  <c r="K185" i="1"/>
  <c r="J185" i="1"/>
  <c r="L184" i="1"/>
  <c r="K184" i="1"/>
  <c r="J184" i="1"/>
  <c r="L183" i="1"/>
  <c r="K183" i="1"/>
  <c r="J183" i="1"/>
  <c r="L182" i="1"/>
  <c r="K182" i="1"/>
  <c r="J182" i="1"/>
  <c r="L181" i="1"/>
  <c r="K181" i="1"/>
  <c r="J181" i="1"/>
  <c r="L180" i="1"/>
  <c r="K180" i="1"/>
  <c r="J180" i="1"/>
  <c r="L179" i="1"/>
  <c r="K179" i="1"/>
  <c r="J179" i="1"/>
  <c r="L178" i="1"/>
  <c r="K178" i="1"/>
  <c r="J178" i="1"/>
  <c r="L177" i="1"/>
  <c r="K177" i="1"/>
  <c r="J177" i="1"/>
  <c r="L176" i="1"/>
  <c r="K176" i="1"/>
  <c r="J176" i="1"/>
  <c r="L175" i="1"/>
  <c r="K175" i="1"/>
  <c r="J175" i="1"/>
  <c r="L174" i="1"/>
  <c r="K174" i="1"/>
  <c r="J174" i="1"/>
  <c r="L173" i="1"/>
  <c r="K173" i="1"/>
  <c r="J173" i="1"/>
  <c r="L172" i="1"/>
  <c r="K172" i="1"/>
  <c r="J172" i="1"/>
  <c r="L171" i="1"/>
  <c r="K171" i="1"/>
  <c r="J171" i="1"/>
  <c r="L170" i="1"/>
  <c r="K170" i="1"/>
  <c r="J170" i="1"/>
  <c r="L169" i="1"/>
  <c r="K169" i="1"/>
  <c r="J169" i="1"/>
  <c r="L168" i="1"/>
  <c r="K168" i="1"/>
  <c r="J168" i="1"/>
  <c r="L167" i="1"/>
  <c r="K167" i="1"/>
  <c r="J167" i="1"/>
  <c r="L166" i="1"/>
  <c r="K166" i="1"/>
  <c r="J166" i="1"/>
  <c r="L165" i="1"/>
  <c r="K165" i="1"/>
  <c r="J165" i="1"/>
  <c r="L164" i="1"/>
  <c r="K164" i="1"/>
  <c r="J164" i="1"/>
  <c r="L163" i="1"/>
  <c r="K163" i="1"/>
  <c r="J163" i="1"/>
  <c r="L162" i="1"/>
  <c r="K162" i="1"/>
  <c r="J162" i="1"/>
  <c r="L161" i="1"/>
  <c r="K161" i="1"/>
  <c r="J161" i="1"/>
  <c r="L160" i="1"/>
  <c r="K160" i="1"/>
  <c r="J160" i="1"/>
  <c r="L159" i="1"/>
  <c r="K159" i="1"/>
  <c r="J159" i="1"/>
  <c r="L158" i="1"/>
  <c r="K158" i="1"/>
  <c r="J158" i="1"/>
  <c r="L157" i="1"/>
  <c r="K157" i="1"/>
  <c r="J157" i="1"/>
  <c r="L156" i="1"/>
  <c r="K156" i="1"/>
  <c r="J156" i="1"/>
  <c r="L155" i="1"/>
  <c r="K155" i="1"/>
  <c r="J155" i="1"/>
  <c r="L154" i="1"/>
  <c r="K154" i="1"/>
  <c r="J154" i="1"/>
  <c r="L153" i="1"/>
  <c r="K153" i="1"/>
  <c r="J153" i="1"/>
  <c r="L152" i="1"/>
  <c r="K152" i="1"/>
  <c r="J152" i="1"/>
  <c r="L151" i="1"/>
  <c r="K151" i="1"/>
  <c r="J151" i="1"/>
  <c r="L150" i="1"/>
  <c r="K150" i="1"/>
  <c r="J150" i="1"/>
  <c r="L149" i="1"/>
  <c r="K149" i="1"/>
  <c r="J149" i="1"/>
  <c r="L148" i="1"/>
  <c r="K148" i="1"/>
  <c r="J148" i="1"/>
  <c r="L147" i="1"/>
  <c r="K147" i="1"/>
  <c r="J147" i="1"/>
  <c r="L146" i="1"/>
  <c r="K146" i="1"/>
  <c r="J146" i="1"/>
  <c r="L145" i="1"/>
  <c r="K145" i="1"/>
  <c r="J145" i="1"/>
  <c r="L144" i="1"/>
  <c r="K144" i="1"/>
  <c r="J144" i="1"/>
  <c r="L143" i="1"/>
  <c r="K143" i="1"/>
  <c r="J143" i="1"/>
  <c r="L142" i="1"/>
  <c r="K142" i="1"/>
  <c r="J142" i="1"/>
  <c r="L141" i="1"/>
  <c r="K141" i="1"/>
  <c r="J141" i="1"/>
  <c r="L140" i="1"/>
  <c r="K140" i="1"/>
  <c r="J140" i="1"/>
  <c r="L139" i="1"/>
  <c r="K139" i="1"/>
  <c r="J139" i="1"/>
  <c r="L138" i="1"/>
  <c r="K138" i="1"/>
  <c r="J138" i="1"/>
  <c r="L137" i="1"/>
  <c r="K137" i="1"/>
  <c r="J137" i="1"/>
  <c r="L136" i="1"/>
  <c r="K136" i="1"/>
  <c r="J136" i="1"/>
  <c r="L135" i="1"/>
  <c r="K135" i="1"/>
  <c r="J135" i="1"/>
  <c r="L134" i="1"/>
  <c r="K134" i="1"/>
  <c r="J134" i="1"/>
  <c r="L133" i="1"/>
  <c r="K133" i="1"/>
  <c r="J133" i="1"/>
  <c r="L132" i="1"/>
  <c r="K132" i="1"/>
  <c r="J132" i="1"/>
  <c r="L131" i="1"/>
  <c r="K131" i="1"/>
  <c r="J131" i="1"/>
  <c r="L130" i="1"/>
  <c r="K130" i="1"/>
  <c r="J130" i="1"/>
  <c r="L129" i="1"/>
  <c r="K129" i="1"/>
  <c r="J129" i="1"/>
  <c r="L128" i="1"/>
  <c r="K128" i="1"/>
  <c r="J128" i="1"/>
  <c r="L127" i="1"/>
  <c r="K127" i="1"/>
  <c r="J127" i="1"/>
  <c r="L126" i="1"/>
  <c r="K126" i="1"/>
  <c r="J126" i="1"/>
  <c r="L125" i="1"/>
  <c r="K125" i="1"/>
  <c r="J125" i="1"/>
  <c r="L124" i="1"/>
  <c r="K124" i="1"/>
  <c r="J124" i="1"/>
  <c r="L123" i="1"/>
  <c r="K123" i="1"/>
  <c r="J123" i="1"/>
  <c r="L122" i="1"/>
  <c r="K122" i="1"/>
  <c r="J122" i="1"/>
  <c r="L121" i="1"/>
  <c r="K121" i="1"/>
  <c r="J121" i="1"/>
  <c r="L120" i="1"/>
  <c r="K120" i="1"/>
  <c r="J120" i="1"/>
  <c r="L119" i="1"/>
  <c r="K119" i="1"/>
  <c r="J119" i="1"/>
  <c r="L118" i="1"/>
  <c r="K118" i="1"/>
  <c r="J118" i="1"/>
  <c r="L117" i="1"/>
  <c r="K117" i="1"/>
  <c r="J117" i="1"/>
  <c r="L116" i="1"/>
  <c r="K116" i="1"/>
  <c r="J116" i="1"/>
  <c r="L115" i="1"/>
  <c r="K115" i="1"/>
  <c r="J115" i="1"/>
  <c r="L114" i="1"/>
  <c r="K114" i="1"/>
  <c r="J114" i="1"/>
  <c r="L113" i="1"/>
  <c r="K113" i="1"/>
  <c r="J113" i="1"/>
  <c r="L112" i="1"/>
  <c r="K112" i="1"/>
  <c r="J112" i="1"/>
  <c r="L111" i="1"/>
  <c r="K111" i="1"/>
  <c r="J111" i="1"/>
  <c r="L110" i="1"/>
  <c r="K110" i="1"/>
  <c r="J110" i="1"/>
  <c r="L109" i="1"/>
  <c r="K109" i="1"/>
  <c r="J109" i="1"/>
  <c r="L108" i="1"/>
  <c r="K108" i="1"/>
  <c r="J108" i="1"/>
  <c r="L107" i="1"/>
  <c r="K107" i="1"/>
  <c r="J107" i="1"/>
  <c r="L106" i="1"/>
  <c r="K106" i="1"/>
  <c r="J106" i="1"/>
  <c r="L105" i="1"/>
  <c r="K105" i="1"/>
  <c r="J105" i="1"/>
  <c r="L104" i="1"/>
  <c r="K104" i="1"/>
  <c r="J104" i="1"/>
  <c r="L103" i="1"/>
  <c r="K103" i="1"/>
  <c r="J103" i="1"/>
  <c r="L102" i="1"/>
  <c r="K102" i="1"/>
  <c r="J102" i="1"/>
  <c r="L99" i="1"/>
  <c r="K99" i="1"/>
  <c r="J99" i="1"/>
  <c r="L98" i="1"/>
  <c r="K98" i="1"/>
  <c r="J98" i="1"/>
  <c r="L97" i="1"/>
  <c r="K97" i="1"/>
  <c r="J97" i="1"/>
  <c r="L96" i="1"/>
  <c r="K96" i="1"/>
  <c r="J96" i="1"/>
  <c r="L95" i="1"/>
  <c r="K95" i="1"/>
  <c r="J95" i="1"/>
  <c r="L94" i="1"/>
  <c r="K94" i="1"/>
  <c r="J94" i="1"/>
  <c r="L93" i="1"/>
  <c r="K93" i="1"/>
  <c r="J93" i="1"/>
  <c r="L92" i="1"/>
  <c r="K92" i="1"/>
  <c r="J92" i="1"/>
  <c r="L91" i="1"/>
  <c r="K91" i="1"/>
  <c r="J91" i="1"/>
  <c r="L90" i="1"/>
  <c r="K90" i="1"/>
  <c r="J90" i="1"/>
  <c r="L89" i="1"/>
  <c r="K89" i="1"/>
  <c r="J89" i="1"/>
  <c r="L88" i="1"/>
  <c r="K88" i="1"/>
  <c r="J88" i="1"/>
  <c r="L87" i="1"/>
  <c r="K87" i="1"/>
  <c r="J87" i="1"/>
  <c r="L86" i="1"/>
  <c r="K86" i="1"/>
  <c r="J86" i="1"/>
  <c r="L85" i="1"/>
  <c r="K85" i="1"/>
  <c r="J85" i="1"/>
  <c r="L84" i="1"/>
  <c r="K84" i="1"/>
  <c r="J84" i="1"/>
  <c r="L83" i="1"/>
  <c r="K83" i="1"/>
  <c r="J83" i="1"/>
  <c r="L82" i="1"/>
  <c r="K82" i="1"/>
  <c r="J82" i="1"/>
  <c r="L81" i="1"/>
  <c r="K81" i="1"/>
  <c r="J81" i="1"/>
  <c r="L80" i="1"/>
  <c r="K80" i="1"/>
  <c r="J80" i="1"/>
  <c r="L79" i="1"/>
  <c r="K79" i="1"/>
  <c r="J79" i="1"/>
  <c r="L78" i="1"/>
  <c r="K78" i="1"/>
  <c r="J78" i="1"/>
  <c r="L77" i="1"/>
  <c r="K77" i="1"/>
  <c r="J77" i="1"/>
  <c r="L76" i="1"/>
  <c r="K76" i="1"/>
  <c r="J76" i="1"/>
  <c r="L75" i="1"/>
  <c r="K75" i="1"/>
  <c r="J75" i="1"/>
  <c r="L74" i="1"/>
  <c r="K74" i="1"/>
  <c r="J74" i="1"/>
  <c r="L73" i="1"/>
  <c r="K73" i="1"/>
  <c r="J73" i="1"/>
  <c r="L72" i="1"/>
  <c r="K72" i="1"/>
  <c r="J72" i="1"/>
  <c r="L71" i="1"/>
  <c r="K71" i="1"/>
  <c r="J71" i="1"/>
  <c r="L70" i="1"/>
  <c r="K70" i="1"/>
  <c r="J70" i="1"/>
  <c r="L69" i="1"/>
  <c r="K69" i="1"/>
  <c r="J69" i="1"/>
  <c r="L68" i="1"/>
  <c r="K68" i="1"/>
  <c r="J68" i="1"/>
  <c r="L67" i="1"/>
  <c r="K67" i="1"/>
  <c r="J67" i="1"/>
  <c r="L66" i="1"/>
  <c r="K66" i="1"/>
  <c r="J66" i="1"/>
  <c r="L65" i="1"/>
  <c r="K65" i="1"/>
  <c r="J65" i="1"/>
  <c r="L64" i="1"/>
  <c r="K64" i="1"/>
  <c r="J64" i="1"/>
  <c r="L63" i="1"/>
  <c r="K63" i="1"/>
  <c r="J63" i="1"/>
  <c r="L62" i="1"/>
  <c r="K62" i="1"/>
  <c r="J62" i="1"/>
  <c r="L61" i="1"/>
  <c r="K61" i="1"/>
  <c r="J61" i="1"/>
  <c r="L60" i="1"/>
  <c r="K60" i="1"/>
  <c r="J60" i="1"/>
  <c r="L59" i="1"/>
  <c r="K59" i="1"/>
  <c r="J59" i="1"/>
  <c r="L58" i="1"/>
  <c r="K58" i="1"/>
  <c r="J58" i="1"/>
  <c r="L57" i="1"/>
  <c r="K57" i="1"/>
  <c r="J57" i="1"/>
  <c r="L56" i="1"/>
  <c r="K56" i="1"/>
  <c r="J56" i="1"/>
  <c r="L55" i="1"/>
  <c r="K55" i="1"/>
  <c r="J55" i="1"/>
  <c r="L54" i="1"/>
  <c r="K54" i="1"/>
  <c r="J54" i="1"/>
  <c r="L53" i="1"/>
  <c r="K53" i="1"/>
  <c r="J53" i="1"/>
  <c r="L52" i="1"/>
  <c r="K52" i="1"/>
  <c r="J52" i="1"/>
  <c r="L51" i="1"/>
  <c r="K51" i="1"/>
  <c r="J51" i="1"/>
  <c r="L50" i="1"/>
  <c r="K50" i="1"/>
  <c r="J50" i="1"/>
  <c r="L49" i="1"/>
  <c r="K49" i="1"/>
  <c r="J49" i="1"/>
  <c r="L48" i="1"/>
  <c r="K48" i="1"/>
  <c r="J48" i="1"/>
  <c r="L47" i="1"/>
  <c r="K47" i="1"/>
  <c r="J47" i="1"/>
  <c r="L46" i="1"/>
  <c r="K46" i="1"/>
  <c r="J46" i="1"/>
  <c r="L45" i="1"/>
  <c r="K45" i="1"/>
  <c r="J45" i="1"/>
  <c r="L44" i="1"/>
  <c r="K44" i="1"/>
  <c r="J44" i="1"/>
  <c r="L43" i="1"/>
  <c r="K43" i="1"/>
  <c r="J43" i="1"/>
  <c r="L42" i="1"/>
  <c r="K42" i="1"/>
  <c r="J42" i="1"/>
  <c r="L41" i="1"/>
  <c r="K41" i="1"/>
  <c r="J41" i="1"/>
  <c r="L40" i="1"/>
  <c r="K40" i="1"/>
  <c r="J40" i="1"/>
  <c r="L39" i="1"/>
  <c r="K39" i="1"/>
  <c r="J39" i="1"/>
  <c r="L38" i="1"/>
  <c r="K38" i="1"/>
  <c r="J38" i="1"/>
  <c r="L37" i="1"/>
  <c r="K37" i="1"/>
  <c r="J37" i="1"/>
  <c r="L36" i="1"/>
  <c r="K36" i="1"/>
  <c r="J36" i="1"/>
  <c r="L35" i="1"/>
  <c r="K35" i="1"/>
  <c r="J35" i="1"/>
  <c r="L34" i="1"/>
  <c r="K34" i="1"/>
  <c r="J34" i="1"/>
  <c r="L33" i="1"/>
  <c r="K33" i="1"/>
  <c r="J33" i="1"/>
  <c r="L32" i="1"/>
  <c r="K32" i="1"/>
  <c r="J32" i="1"/>
  <c r="L31" i="1"/>
  <c r="K31" i="1"/>
  <c r="J31" i="1"/>
  <c r="L30" i="1"/>
  <c r="K30" i="1"/>
  <c r="J30" i="1"/>
  <c r="L29" i="1"/>
  <c r="K29" i="1"/>
  <c r="J29" i="1"/>
  <c r="L28" i="1"/>
  <c r="K28" i="1"/>
  <c r="J28" i="1"/>
  <c r="L27" i="1"/>
  <c r="K27" i="1"/>
  <c r="J27" i="1"/>
  <c r="L26" i="1"/>
  <c r="K26" i="1"/>
  <c r="J26" i="1"/>
  <c r="L25" i="1"/>
  <c r="K25" i="1"/>
  <c r="J25" i="1"/>
  <c r="L24" i="1"/>
  <c r="K24" i="1"/>
  <c r="J24" i="1"/>
  <c r="L23" i="1"/>
  <c r="K23" i="1"/>
  <c r="J23" i="1"/>
  <c r="L22" i="1"/>
  <c r="K22" i="1"/>
  <c r="J22" i="1"/>
  <c r="L21" i="1"/>
  <c r="K21" i="1"/>
  <c r="J21" i="1"/>
  <c r="L20" i="1"/>
  <c r="K20" i="1"/>
  <c r="J20" i="1"/>
  <c r="L19" i="1"/>
  <c r="K19" i="1"/>
  <c r="J19" i="1"/>
  <c r="L18" i="1"/>
  <c r="K18" i="1"/>
  <c r="J18" i="1"/>
  <c r="L17" i="1"/>
  <c r="K17" i="1"/>
  <c r="J17" i="1"/>
  <c r="L16" i="1"/>
  <c r="K16" i="1"/>
  <c r="J16" i="1"/>
  <c r="L15" i="1"/>
  <c r="K15" i="1"/>
  <c r="J15" i="1"/>
  <c r="L14" i="1"/>
  <c r="K14" i="1"/>
  <c r="J14" i="1"/>
  <c r="L13" i="1"/>
  <c r="K13" i="1"/>
  <c r="J13" i="1"/>
  <c r="L12" i="1"/>
  <c r="K12" i="1"/>
  <c r="J12" i="1"/>
  <c r="L11" i="1"/>
  <c r="K11" i="1"/>
  <c r="J11" i="1"/>
  <c r="L10" i="1"/>
  <c r="J10" i="1"/>
  <c r="T204" i="1" l="1"/>
  <c r="A4" i="9" l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P191" i="1" l="1"/>
  <c r="P14" i="1"/>
  <c r="O192" i="1"/>
  <c r="O191" i="1"/>
  <c r="O190" i="1"/>
  <c r="K10" i="1"/>
  <c r="T208" i="1" l="1"/>
  <c r="O11" i="1" l="1"/>
  <c r="O12" i="1"/>
  <c r="O10" i="1"/>
  <c r="A4" i="7" l="1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S211" i="1" l="1"/>
  <c r="S210" i="1"/>
  <c r="S35" i="1"/>
  <c r="S15" i="1"/>
  <c r="P261" i="1"/>
  <c r="O261" i="1"/>
  <c r="S271" i="1"/>
  <c r="S274" i="1"/>
  <c r="S277" i="1"/>
  <c r="S280" i="1"/>
  <c r="S264" i="1"/>
  <c r="S243" i="1"/>
  <c r="S230" i="1"/>
  <c r="S229" i="1"/>
  <c r="S227" i="1"/>
  <c r="S224" i="1"/>
  <c r="S215" i="1"/>
  <c r="S212" i="1"/>
  <c r="S185" i="1"/>
  <c r="S108" i="1"/>
  <c r="S104" i="1"/>
  <c r="S100" i="1"/>
  <c r="P101" i="1"/>
  <c r="O101" i="1"/>
  <c r="S86" i="1"/>
  <c r="S76" i="1"/>
  <c r="S140" i="1"/>
  <c r="S138" i="1"/>
  <c r="S156" i="1"/>
  <c r="S155" i="1"/>
  <c r="P154" i="1"/>
  <c r="O154" i="1"/>
  <c r="P152" i="1"/>
  <c r="O152" i="1"/>
  <c r="P173" i="1"/>
  <c r="O173" i="1"/>
  <c r="Q173" i="1" l="1"/>
  <c r="S173" i="1" s="1"/>
  <c r="Q101" i="1"/>
  <c r="S101" i="1" s="1"/>
  <c r="Q152" i="1"/>
  <c r="S152" i="1" s="1"/>
  <c r="Q154" i="1"/>
  <c r="S154" i="1" s="1"/>
  <c r="Q261" i="1"/>
  <c r="S261" i="1" s="1"/>
  <c r="P94" i="1"/>
  <c r="O94" i="1"/>
  <c r="P174" i="1"/>
  <c r="O174" i="1"/>
  <c r="S240" i="1"/>
  <c r="Q174" i="1" l="1"/>
  <c r="S174" i="1" s="1"/>
  <c r="Q94" i="1"/>
  <c r="S94" i="1" s="1"/>
  <c r="T23" i="1"/>
  <c r="T268" i="1" l="1"/>
  <c r="T269" i="1"/>
  <c r="A7" i="8" l="1"/>
  <c r="A8" i="8" s="1"/>
  <c r="A9" i="8" s="1"/>
  <c r="A10" i="8" s="1"/>
  <c r="A11" i="8" s="1"/>
  <c r="A12" i="8" l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O196" i="1" l="1"/>
  <c r="P196" i="1"/>
  <c r="Q196" i="1" l="1"/>
  <c r="T278" i="1"/>
  <c r="P278" i="1"/>
  <c r="O278" i="1"/>
  <c r="T275" i="1"/>
  <c r="P275" i="1"/>
  <c r="O275" i="1"/>
  <c r="Q275" i="1" l="1"/>
  <c r="S275" i="1" s="1"/>
  <c r="Q278" i="1"/>
  <c r="S278" i="1" s="1"/>
  <c r="B16" i="2" l="1"/>
  <c r="C16" i="2" s="1"/>
  <c r="E16" i="2" s="1"/>
  <c r="B15" i="2"/>
  <c r="C15" i="2" s="1"/>
  <c r="E15" i="2" s="1"/>
  <c r="I9" i="2"/>
  <c r="N9" i="2" s="1"/>
  <c r="H9" i="2"/>
  <c r="M9" i="2" s="1"/>
  <c r="G9" i="2"/>
  <c r="J9" i="2" s="1"/>
  <c r="O9" i="2" l="1"/>
  <c r="Q9" i="2" s="1"/>
  <c r="S257" i="1" l="1"/>
  <c r="T280" i="1"/>
  <c r="T279" i="1"/>
  <c r="T277" i="1"/>
  <c r="T276" i="1"/>
  <c r="T274" i="1"/>
  <c r="T273" i="1"/>
  <c r="T272" i="1"/>
  <c r="T271" i="1"/>
  <c r="T270" i="1"/>
  <c r="T267" i="1"/>
  <c r="T266" i="1"/>
  <c r="T265" i="1"/>
  <c r="T264" i="1"/>
  <c r="T263" i="1"/>
  <c r="T261" i="1"/>
  <c r="T260" i="1"/>
  <c r="P260" i="1"/>
  <c r="O260" i="1"/>
  <c r="T259" i="1"/>
  <c r="T258" i="1"/>
  <c r="T257" i="1"/>
  <c r="T256" i="1"/>
  <c r="T255" i="1"/>
  <c r="T254" i="1"/>
  <c r="T253" i="1"/>
  <c r="T252" i="1"/>
  <c r="T251" i="1"/>
  <c r="T250" i="1"/>
  <c r="T249" i="1"/>
  <c r="T248" i="1"/>
  <c r="T247" i="1"/>
  <c r="T246" i="1"/>
  <c r="T245" i="1"/>
  <c r="T244" i="1"/>
  <c r="T243" i="1"/>
  <c r="T242" i="1"/>
  <c r="T241" i="1"/>
  <c r="T238" i="1"/>
  <c r="T237" i="1"/>
  <c r="T236" i="1"/>
  <c r="T235" i="1"/>
  <c r="T234" i="1"/>
  <c r="T233" i="1"/>
  <c r="T232" i="1"/>
  <c r="T231" i="1"/>
  <c r="T230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7" i="1"/>
  <c r="T206" i="1"/>
  <c r="T205" i="1"/>
  <c r="T203" i="1"/>
  <c r="T202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P176" i="1"/>
  <c r="O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P111" i="1"/>
  <c r="O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P60" i="1"/>
  <c r="O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O85" i="1"/>
  <c r="I1" i="1"/>
  <c r="H1" i="1"/>
  <c r="G1" i="1"/>
  <c r="E1" i="1"/>
  <c r="D1" i="1"/>
  <c r="C1" i="1"/>
  <c r="Q111" i="1" l="1"/>
  <c r="S111" i="1" s="1"/>
  <c r="Q176" i="1"/>
  <c r="S176" i="1" s="1"/>
  <c r="Q260" i="1"/>
  <c r="S260" i="1" s="1"/>
  <c r="L1" i="1"/>
  <c r="J1" i="1"/>
  <c r="K1" i="1"/>
  <c r="P11" i="1"/>
  <c r="P13" i="1"/>
  <c r="O14" i="1"/>
  <c r="O16" i="1"/>
  <c r="P20" i="1"/>
  <c r="O21" i="1"/>
  <c r="O24" i="1"/>
  <c r="P25" i="1"/>
  <c r="O26" i="1"/>
  <c r="P27" i="1"/>
  <c r="O29" i="1"/>
  <c r="P30" i="1"/>
  <c r="O31" i="1"/>
  <c r="P33" i="1"/>
  <c r="O34" i="1"/>
  <c r="O36" i="1"/>
  <c r="P37" i="1"/>
  <c r="O38" i="1"/>
  <c r="P39" i="1"/>
  <c r="O41" i="1"/>
  <c r="P42" i="1"/>
  <c r="O43" i="1"/>
  <c r="P44" i="1"/>
  <c r="O46" i="1"/>
  <c r="P47" i="1"/>
  <c r="O48" i="1"/>
  <c r="P52" i="1"/>
  <c r="O53" i="1"/>
  <c r="P55" i="1"/>
  <c r="O56" i="1"/>
  <c r="P57" i="1"/>
  <c r="O58" i="1"/>
  <c r="O62" i="1"/>
  <c r="O65" i="1"/>
  <c r="P67" i="1"/>
  <c r="O68" i="1"/>
  <c r="P69" i="1"/>
  <c r="O70" i="1"/>
  <c r="P72" i="1"/>
  <c r="O73" i="1"/>
  <c r="O81" i="1"/>
  <c r="P82" i="1"/>
  <c r="O83" i="1"/>
  <c r="O88" i="1"/>
  <c r="P89" i="1"/>
  <c r="O91" i="1"/>
  <c r="P93" i="1"/>
  <c r="P99" i="1"/>
  <c r="P10" i="1"/>
  <c r="P12" i="1"/>
  <c r="O13" i="1"/>
  <c r="P16" i="1"/>
  <c r="O20" i="1"/>
  <c r="P21" i="1"/>
  <c r="P24" i="1"/>
  <c r="O25" i="1"/>
  <c r="P26" i="1"/>
  <c r="O27" i="1"/>
  <c r="P29" i="1"/>
  <c r="O30" i="1"/>
  <c r="P31" i="1"/>
  <c r="O33" i="1"/>
  <c r="P34" i="1"/>
  <c r="P36" i="1"/>
  <c r="O37" i="1"/>
  <c r="P38" i="1"/>
  <c r="O39" i="1"/>
  <c r="P41" i="1"/>
  <c r="O42" i="1"/>
  <c r="P43" i="1"/>
  <c r="O44" i="1"/>
  <c r="P46" i="1"/>
  <c r="O47" i="1"/>
  <c r="P48" i="1"/>
  <c r="O52" i="1"/>
  <c r="P53" i="1"/>
  <c r="O55" i="1"/>
  <c r="P56" i="1"/>
  <c r="O57" i="1"/>
  <c r="P58" i="1"/>
  <c r="P62" i="1"/>
  <c r="P65" i="1"/>
  <c r="O67" i="1"/>
  <c r="P68" i="1"/>
  <c r="O69" i="1"/>
  <c r="P70" i="1"/>
  <c r="O72" i="1"/>
  <c r="P73" i="1"/>
  <c r="P81" i="1"/>
  <c r="O82" i="1"/>
  <c r="P83" i="1"/>
  <c r="P88" i="1"/>
  <c r="O89" i="1"/>
  <c r="P91" i="1"/>
  <c r="O93" i="1"/>
  <c r="O95" i="1"/>
  <c r="P96" i="1"/>
  <c r="O97" i="1"/>
  <c r="P269" i="1"/>
  <c r="Q269" i="1" s="1"/>
  <c r="P256" i="1"/>
  <c r="P253" i="1"/>
  <c r="Q253" i="1" s="1"/>
  <c r="P247" i="1"/>
  <c r="Q247" i="1" s="1"/>
  <c r="P233" i="1"/>
  <c r="P232" i="1"/>
  <c r="P225" i="1"/>
  <c r="P218" i="1"/>
  <c r="P217" i="1"/>
  <c r="Q217" i="1" s="1"/>
  <c r="P205" i="1"/>
  <c r="Q205" i="1" s="1"/>
  <c r="P203" i="1"/>
  <c r="P202" i="1"/>
  <c r="P197" i="1"/>
  <c r="P195" i="1"/>
  <c r="P194" i="1"/>
  <c r="Q194" i="1" s="1"/>
  <c r="P192" i="1"/>
  <c r="P279" i="1"/>
  <c r="P272" i="1"/>
  <c r="P270" i="1"/>
  <c r="Q270" i="1" s="1"/>
  <c r="P268" i="1"/>
  <c r="P267" i="1"/>
  <c r="P266" i="1"/>
  <c r="P265" i="1"/>
  <c r="P263" i="1"/>
  <c r="P258" i="1"/>
  <c r="P254" i="1"/>
  <c r="P252" i="1"/>
  <c r="P251" i="1"/>
  <c r="P249" i="1"/>
  <c r="P248" i="1"/>
  <c r="Q248" i="1" s="1"/>
  <c r="P246" i="1"/>
  <c r="P245" i="1"/>
  <c r="P244" i="1"/>
  <c r="Q244" i="1" s="1"/>
  <c r="P242" i="1"/>
  <c r="Q242" i="1" s="1"/>
  <c r="P238" i="1"/>
  <c r="P236" i="1"/>
  <c r="P234" i="1"/>
  <c r="Q234" i="1" s="1"/>
  <c r="P228" i="1"/>
  <c r="P221" i="1"/>
  <c r="P220" i="1"/>
  <c r="P219" i="1"/>
  <c r="Q219" i="1" s="1"/>
  <c r="P206" i="1"/>
  <c r="Q206" i="1" s="1"/>
  <c r="P200" i="1"/>
  <c r="P198" i="1"/>
  <c r="Q198" i="1" s="1"/>
  <c r="Q191" i="1"/>
  <c r="P178" i="1"/>
  <c r="Q178" i="1" s="1"/>
  <c r="P163" i="1"/>
  <c r="P162" i="1"/>
  <c r="P161" i="1"/>
  <c r="Q161" i="1" s="1"/>
  <c r="P190" i="1"/>
  <c r="P189" i="1"/>
  <c r="P187" i="1"/>
  <c r="P184" i="1"/>
  <c r="P183" i="1"/>
  <c r="Q183" i="1" s="1"/>
  <c r="P181" i="1"/>
  <c r="Q181" i="1" s="1"/>
  <c r="P179" i="1"/>
  <c r="Q179" i="1" s="1"/>
  <c r="P177" i="1"/>
  <c r="P175" i="1"/>
  <c r="P171" i="1"/>
  <c r="P168" i="1"/>
  <c r="P166" i="1"/>
  <c r="Q166" i="1" s="1"/>
  <c r="P164" i="1"/>
  <c r="Q164" i="1" s="1"/>
  <c r="P117" i="1"/>
  <c r="O22" i="1"/>
  <c r="P28" i="1"/>
  <c r="Q28" i="1" s="1"/>
  <c r="P32" i="1"/>
  <c r="Q32" i="1" s="1"/>
  <c r="P54" i="1"/>
  <c r="O61" i="1"/>
  <c r="P64" i="1"/>
  <c r="Q64" i="1" s="1"/>
  <c r="P66" i="1"/>
  <c r="Q66" i="1" s="1"/>
  <c r="P71" i="1"/>
  <c r="P74" i="1"/>
  <c r="P75" i="1"/>
  <c r="P87" i="1"/>
  <c r="P92" i="1"/>
  <c r="P102" i="1"/>
  <c r="O103" i="1"/>
  <c r="O107" i="1"/>
  <c r="O109" i="1"/>
  <c r="P110" i="1"/>
  <c r="P112" i="1"/>
  <c r="O113" i="1"/>
  <c r="P114" i="1"/>
  <c r="O115" i="1"/>
  <c r="P116" i="1"/>
  <c r="O117" i="1"/>
  <c r="P118" i="1"/>
  <c r="O119" i="1"/>
  <c r="P120" i="1"/>
  <c r="O122" i="1"/>
  <c r="P123" i="1"/>
  <c r="O124" i="1"/>
  <c r="P125" i="1"/>
  <c r="O126" i="1"/>
  <c r="P128" i="1"/>
  <c r="O129" i="1"/>
  <c r="P130" i="1"/>
  <c r="P134" i="1"/>
  <c r="O135" i="1"/>
  <c r="P136" i="1"/>
  <c r="O137" i="1"/>
  <c r="P143" i="1"/>
  <c r="P147" i="1"/>
  <c r="O148" i="1"/>
  <c r="P149" i="1"/>
  <c r="O150" i="1"/>
  <c r="P157" i="1"/>
  <c r="O158" i="1"/>
  <c r="P159" i="1"/>
  <c r="O160" i="1"/>
  <c r="P165" i="1"/>
  <c r="O167" i="1"/>
  <c r="O169" i="1"/>
  <c r="P170" i="1"/>
  <c r="O172" i="1"/>
  <c r="P182" i="1"/>
  <c r="O268" i="1"/>
  <c r="O267" i="1"/>
  <c r="O266" i="1"/>
  <c r="O258" i="1"/>
  <c r="O252" i="1"/>
  <c r="O249" i="1"/>
  <c r="O246" i="1"/>
  <c r="O245" i="1"/>
  <c r="O221" i="1"/>
  <c r="O220" i="1"/>
  <c r="O193" i="1"/>
  <c r="O273" i="1"/>
  <c r="O259" i="1"/>
  <c r="O256" i="1"/>
  <c r="O255" i="1"/>
  <c r="O250" i="1"/>
  <c r="O237" i="1"/>
  <c r="O235" i="1"/>
  <c r="O233" i="1"/>
  <c r="O232" i="1"/>
  <c r="O231" i="1"/>
  <c r="O225" i="1"/>
  <c r="O218" i="1"/>
  <c r="O203" i="1"/>
  <c r="O202" i="1"/>
  <c r="O201" i="1"/>
  <c r="O199" i="1"/>
  <c r="O195" i="1"/>
  <c r="O188" i="1"/>
  <c r="O184" i="1"/>
  <c r="O171" i="1"/>
  <c r="O182" i="1"/>
  <c r="O180" i="1"/>
  <c r="O163" i="1"/>
  <c r="O162" i="1"/>
  <c r="P22" i="1"/>
  <c r="P61" i="1"/>
  <c r="O71" i="1"/>
  <c r="O74" i="1"/>
  <c r="O75" i="1"/>
  <c r="P85" i="1"/>
  <c r="Q85" i="1" s="1"/>
  <c r="O87" i="1"/>
  <c r="P90" i="1"/>
  <c r="Q90" i="1" s="1"/>
  <c r="O92" i="1"/>
  <c r="P95" i="1"/>
  <c r="O96" i="1"/>
  <c r="P97" i="1"/>
  <c r="O99" i="1"/>
  <c r="O102" i="1"/>
  <c r="P103" i="1"/>
  <c r="P107" i="1"/>
  <c r="P109" i="1"/>
  <c r="O110" i="1"/>
  <c r="O112" i="1"/>
  <c r="P113" i="1"/>
  <c r="O114" i="1"/>
  <c r="P115" i="1"/>
  <c r="O116" i="1"/>
  <c r="O118" i="1"/>
  <c r="P119" i="1"/>
  <c r="O120" i="1"/>
  <c r="P122" i="1"/>
  <c r="O123" i="1"/>
  <c r="P124" i="1"/>
  <c r="O125" i="1"/>
  <c r="P126" i="1"/>
  <c r="O128" i="1"/>
  <c r="P129" i="1"/>
  <c r="O130" i="1"/>
  <c r="O134" i="1"/>
  <c r="P135" i="1"/>
  <c r="O136" i="1"/>
  <c r="P137" i="1"/>
  <c r="O143" i="1"/>
  <c r="O147" i="1"/>
  <c r="P148" i="1"/>
  <c r="O149" i="1"/>
  <c r="P150" i="1"/>
  <c r="O157" i="1"/>
  <c r="P158" i="1"/>
  <c r="O159" i="1"/>
  <c r="P160" i="1"/>
  <c r="O165" i="1"/>
  <c r="P167" i="1"/>
  <c r="O168" i="1"/>
  <c r="P169" i="1"/>
  <c r="O170" i="1"/>
  <c r="P172" i="1"/>
  <c r="O175" i="1"/>
  <c r="O177" i="1"/>
  <c r="P180" i="1"/>
  <c r="O187" i="1"/>
  <c r="P188" i="1"/>
  <c r="O189" i="1"/>
  <c r="P193" i="1"/>
  <c r="O197" i="1"/>
  <c r="P199" i="1"/>
  <c r="O200" i="1"/>
  <c r="P201" i="1"/>
  <c r="O209" i="1"/>
  <c r="O213" i="1"/>
  <c r="P214" i="1"/>
  <c r="P216" i="1"/>
  <c r="O222" i="1"/>
  <c r="O226" i="1"/>
  <c r="O228" i="1"/>
  <c r="P231" i="1"/>
  <c r="P250" i="1"/>
  <c r="O251" i="1"/>
  <c r="P259" i="1"/>
  <c r="O263" i="1"/>
  <c r="O265" i="1"/>
  <c r="O272" i="1"/>
  <c r="P273" i="1"/>
  <c r="P209" i="1"/>
  <c r="P213" i="1"/>
  <c r="O214" i="1"/>
  <c r="O216" i="1"/>
  <c r="P222" i="1"/>
  <c r="P226" i="1"/>
  <c r="P235" i="1"/>
  <c r="O236" i="1"/>
  <c r="P237" i="1"/>
  <c r="O238" i="1"/>
  <c r="O254" i="1"/>
  <c r="P255" i="1"/>
  <c r="O279" i="1"/>
  <c r="Q201" i="1" l="1"/>
  <c r="Q214" i="1"/>
  <c r="Q265" i="1"/>
  <c r="Q162" i="1"/>
  <c r="Q266" i="1"/>
  <c r="Q216" i="1"/>
  <c r="S216" i="1" s="1"/>
  <c r="Q123" i="1"/>
  <c r="Q118" i="1"/>
  <c r="S118" i="1" s="1"/>
  <c r="Q159" i="1"/>
  <c r="S159" i="1" s="1"/>
  <c r="Q149" i="1"/>
  <c r="S149" i="1" s="1"/>
  <c r="Q163" i="1"/>
  <c r="Q87" i="1"/>
  <c r="Q267" i="1"/>
  <c r="Q251" i="1"/>
  <c r="S251" i="1" s="1"/>
  <c r="Q236" i="1"/>
  <c r="Q157" i="1"/>
  <c r="Q147" i="1"/>
  <c r="Q125" i="1"/>
  <c r="Q189" i="1"/>
  <c r="Q165" i="1"/>
  <c r="S165" i="1" s="1"/>
  <c r="Q130" i="1"/>
  <c r="S130" i="1" s="1"/>
  <c r="Q134" i="1"/>
  <c r="S134" i="1" s="1"/>
  <c r="Q128" i="1"/>
  <c r="Q143" i="1"/>
  <c r="Q136" i="1"/>
  <c r="S136" i="1" s="1"/>
  <c r="Q190" i="1"/>
  <c r="Q252" i="1"/>
  <c r="S252" i="1" s="1"/>
  <c r="Q268" i="1"/>
  <c r="Q228" i="1"/>
  <c r="Q197" i="1"/>
  <c r="S197" i="1" s="1"/>
  <c r="Q279" i="1"/>
  <c r="Q263" i="1"/>
  <c r="S263" i="1" s="1"/>
  <c r="Q114" i="1"/>
  <c r="Q110" i="1"/>
  <c r="S110" i="1" s="1"/>
  <c r="U111" i="1" s="1"/>
  <c r="Q233" i="1"/>
  <c r="Q37" i="1"/>
  <c r="Q238" i="1"/>
  <c r="S238" i="1" s="1"/>
  <c r="Q175" i="1"/>
  <c r="S175" i="1" s="1"/>
  <c r="Q246" i="1"/>
  <c r="Q120" i="1"/>
  <c r="Q41" i="1"/>
  <c r="S41" i="1" s="1"/>
  <c r="Q97" i="1"/>
  <c r="Q95" i="1"/>
  <c r="Q10" i="1"/>
  <c r="S10" i="1" s="1"/>
  <c r="Q187" i="1"/>
  <c r="Q116" i="1"/>
  <c r="Q112" i="1"/>
  <c r="Q102" i="1"/>
  <c r="Q74" i="1"/>
  <c r="Q171" i="1"/>
  <c r="S171" i="1" s="1"/>
  <c r="Q195" i="1"/>
  <c r="Q203" i="1"/>
  <c r="Q245" i="1"/>
  <c r="Q258" i="1"/>
  <c r="Q117" i="1"/>
  <c r="Q81" i="1"/>
  <c r="S81" i="1" s="1"/>
  <c r="Q65" i="1"/>
  <c r="Q53" i="1"/>
  <c r="S53" i="1" s="1"/>
  <c r="Q20" i="1"/>
  <c r="Q91" i="1"/>
  <c r="Q83" i="1"/>
  <c r="Q73" i="1"/>
  <c r="Q68" i="1"/>
  <c r="S68" i="1" s="1"/>
  <c r="Q62" i="1"/>
  <c r="S62" i="1" s="1"/>
  <c r="Q56" i="1"/>
  <c r="Q48" i="1"/>
  <c r="Q43" i="1"/>
  <c r="Q29" i="1"/>
  <c r="Q11" i="1"/>
  <c r="Q272" i="1"/>
  <c r="Q182" i="1"/>
  <c r="Q225" i="1"/>
  <c r="Q220" i="1"/>
  <c r="Q249" i="1"/>
  <c r="Q88" i="1"/>
  <c r="S88" i="1" s="1"/>
  <c r="Q70" i="1"/>
  <c r="S70" i="1" s="1"/>
  <c r="Q58" i="1"/>
  <c r="Q46" i="1"/>
  <c r="Q31" i="1"/>
  <c r="Q26" i="1"/>
  <c r="Q13" i="1"/>
  <c r="Q254" i="1"/>
  <c r="Q200" i="1"/>
  <c r="Q192" i="1"/>
  <c r="Q177" i="1"/>
  <c r="S177" i="1" s="1"/>
  <c r="Q170" i="1"/>
  <c r="S170" i="1" s="1"/>
  <c r="Q168" i="1"/>
  <c r="S168" i="1" s="1"/>
  <c r="Q99" i="1"/>
  <c r="Q96" i="1"/>
  <c r="Q92" i="1"/>
  <c r="Q75" i="1"/>
  <c r="Q71" i="1"/>
  <c r="S71" i="1" s="1"/>
  <c r="Q184" i="1"/>
  <c r="Q202" i="1"/>
  <c r="Q218" i="1"/>
  <c r="Q232" i="1"/>
  <c r="S232" i="1" s="1"/>
  <c r="Q256" i="1"/>
  <c r="Q221" i="1"/>
  <c r="Q93" i="1"/>
  <c r="Q89" i="1"/>
  <c r="Q82" i="1"/>
  <c r="S82" i="1" s="1"/>
  <c r="Q72" i="1"/>
  <c r="S72" i="1" s="1"/>
  <c r="Q69" i="1"/>
  <c r="Q67" i="1"/>
  <c r="Q60" i="1"/>
  <c r="S60" i="1" s="1"/>
  <c r="Q57" i="1"/>
  <c r="Q55" i="1"/>
  <c r="S55" i="1" s="1"/>
  <c r="Q52" i="1"/>
  <c r="Q47" i="1"/>
  <c r="Q44" i="1"/>
  <c r="Q42" i="1"/>
  <c r="S42" i="1" s="1"/>
  <c r="Q39" i="1"/>
  <c r="Q33" i="1"/>
  <c r="S33" i="1" s="1"/>
  <c r="Q30" i="1"/>
  <c r="Q27" i="1"/>
  <c r="Q25" i="1"/>
  <c r="P1" i="1"/>
  <c r="Q21" i="1"/>
  <c r="S21" i="1" s="1"/>
  <c r="Q16" i="1"/>
  <c r="Q14" i="1"/>
  <c r="S14" i="1" s="1"/>
  <c r="Q12" i="1"/>
  <c r="S12" i="1" s="1"/>
  <c r="Q38" i="1"/>
  <c r="Q36" i="1"/>
  <c r="S36" i="1" s="1"/>
  <c r="Q34" i="1"/>
  <c r="S34" i="1" s="1"/>
  <c r="Q24" i="1"/>
  <c r="Q226" i="1"/>
  <c r="Q222" i="1"/>
  <c r="S222" i="1" s="1"/>
  <c r="Q213" i="1"/>
  <c r="Q209" i="1"/>
  <c r="Q180" i="1"/>
  <c r="Q199" i="1"/>
  <c r="Q235" i="1"/>
  <c r="Q250" i="1"/>
  <c r="Q193" i="1"/>
  <c r="Q172" i="1"/>
  <c r="S172" i="1" s="1"/>
  <c r="Q169" i="1"/>
  <c r="Q137" i="1"/>
  <c r="Q135" i="1"/>
  <c r="Q61" i="1"/>
  <c r="S146" i="1"/>
  <c r="S78" i="1"/>
  <c r="Q188" i="1"/>
  <c r="Q231" i="1"/>
  <c r="Q237" i="1"/>
  <c r="Q255" i="1"/>
  <c r="Q259" i="1"/>
  <c r="Q273" i="1"/>
  <c r="S273" i="1" s="1"/>
  <c r="Q167" i="1"/>
  <c r="Q160" i="1"/>
  <c r="S160" i="1" s="1"/>
  <c r="Q158" i="1"/>
  <c r="Q150" i="1"/>
  <c r="Q148" i="1"/>
  <c r="S148" i="1" s="1"/>
  <c r="Q129" i="1"/>
  <c r="S129" i="1" s="1"/>
  <c r="Q126" i="1"/>
  <c r="Q124" i="1"/>
  <c r="Q122" i="1"/>
  <c r="S122" i="1" s="1"/>
  <c r="Q119" i="1"/>
  <c r="S119" i="1" s="1"/>
  <c r="Q115" i="1"/>
  <c r="S115" i="1" s="1"/>
  <c r="Q113" i="1"/>
  <c r="Q109" i="1"/>
  <c r="Q107" i="1"/>
  <c r="Q103" i="1"/>
  <c r="Q22" i="1"/>
  <c r="O1" i="1"/>
  <c r="S80" i="1"/>
  <c r="S50" i="1"/>
  <c r="S178" i="1"/>
  <c r="S242" i="1"/>
  <c r="S142" i="1"/>
  <c r="S269" i="1"/>
  <c r="S196" i="1"/>
  <c r="S145" i="1"/>
  <c r="S90" i="1"/>
  <c r="S17" i="1"/>
  <c r="S126" i="1" l="1"/>
  <c r="S169" i="1"/>
  <c r="S237" i="1"/>
  <c r="S235" i="1"/>
  <c r="S107" i="1"/>
  <c r="Q1" i="1"/>
  <c r="S109" i="1"/>
  <c r="S180" i="1"/>
  <c r="S233" i="1"/>
  <c r="S231" i="1"/>
  <c r="S250" i="1"/>
  <c r="S65" i="1"/>
  <c r="S163" i="1"/>
  <c r="S150" i="1"/>
  <c r="S39" i="1"/>
  <c r="S241" i="1"/>
  <c r="S22" i="1"/>
  <c r="S228" i="1"/>
  <c r="S234" i="1"/>
  <c r="S48" i="1"/>
  <c r="S201" i="1"/>
  <c r="S189" i="1"/>
  <c r="S267" i="1"/>
  <c r="S27" i="1"/>
  <c r="S117" i="1"/>
  <c r="S20" i="1"/>
  <c r="S161" i="1"/>
  <c r="S77" i="1"/>
  <c r="S268" i="1"/>
  <c r="S188" i="1"/>
  <c r="S143" i="1"/>
  <c r="S30" i="1"/>
  <c r="S147" i="1"/>
  <c r="S125" i="1"/>
  <c r="S96" i="1"/>
  <c r="S38" i="1"/>
  <c r="S106" i="1"/>
  <c r="S254" i="1"/>
  <c r="S24" i="1"/>
  <c r="S46" i="1"/>
  <c r="S208" i="1"/>
  <c r="S217" i="1"/>
  <c r="S194" i="1"/>
  <c r="S25" i="1"/>
  <c r="S98" i="1"/>
  <c r="S74" i="1"/>
  <c r="S93" i="1"/>
  <c r="S92" i="1"/>
  <c r="S213" i="1"/>
  <c r="S11" i="1"/>
  <c r="S131" i="1"/>
  <c r="S157" i="1"/>
  <c r="S18" i="1"/>
  <c r="S132" i="1"/>
  <c r="S137" i="1"/>
  <c r="S207" i="1"/>
  <c r="S182" i="1"/>
  <c r="S64" i="1"/>
  <c r="S44" i="1"/>
  <c r="S28" i="1"/>
  <c r="S245" i="1"/>
  <c r="S32" i="1"/>
  <c r="S84" i="1"/>
  <c r="S191" i="1"/>
  <c r="S279" i="1"/>
  <c r="S83" i="1"/>
  <c r="S97" i="1"/>
  <c r="S220" i="1"/>
  <c r="S270" i="1"/>
  <c r="S184" i="1"/>
  <c r="S121" i="1"/>
  <c r="S114" i="1"/>
  <c r="S247" i="1"/>
  <c r="S223" i="1"/>
  <c r="S124" i="1"/>
  <c r="S57" i="1"/>
  <c r="S47" i="1"/>
  <c r="S26" i="1"/>
  <c r="S204" i="1"/>
  <c r="S87" i="1"/>
  <c r="S37" i="1"/>
  <c r="S99" i="1"/>
  <c r="S200" i="1"/>
  <c r="S113" i="1"/>
  <c r="S102" i="1"/>
  <c r="S127" i="1"/>
  <c r="S151" i="1"/>
  <c r="S187" i="1"/>
  <c r="S193" i="1"/>
  <c r="S225" i="1"/>
  <c r="S244" i="1"/>
  <c r="S79" i="1"/>
  <c r="S133" i="1"/>
  <c r="S183" i="1"/>
  <c r="S49" i="1"/>
  <c r="S179" i="1" l="1"/>
  <c r="S249" i="1"/>
  <c r="S153" i="1"/>
  <c r="S54" i="1"/>
  <c r="S85" i="1"/>
  <c r="S258" i="1"/>
  <c r="S139" i="1"/>
  <c r="S141" i="1"/>
  <c r="S162" i="1"/>
  <c r="S51" i="1"/>
  <c r="S205" i="1"/>
  <c r="S144" i="1"/>
  <c r="S59" i="1"/>
  <c r="S52" i="1"/>
  <c r="S272" i="1"/>
  <c r="S214" i="1"/>
  <c r="S256" i="1"/>
  <c r="S255" i="1"/>
  <c r="S120" i="1"/>
  <c r="S164" i="1"/>
  <c r="S181" i="1"/>
  <c r="S186" i="1"/>
  <c r="S198" i="1"/>
  <c r="S158" i="1"/>
  <c r="S56" i="1"/>
  <c r="S248" i="1"/>
  <c r="S19" i="1"/>
  <c r="S221" i="1"/>
  <c r="S73" i="1"/>
  <c r="S16" i="1"/>
  <c r="S123" i="1"/>
  <c r="S75" i="1"/>
  <c r="S236" i="1"/>
  <c r="S192" i="1"/>
  <c r="S29" i="1"/>
  <c r="S105" i="1"/>
  <c r="S219" i="1"/>
  <c r="S66" i="1"/>
  <c r="S203" i="1"/>
  <c r="S45" i="1"/>
  <c r="S190" i="1"/>
  <c r="S135" i="1"/>
  <c r="S209" i="1"/>
  <c r="S31" i="1"/>
  <c r="S265" i="1"/>
  <c r="S166" i="1"/>
  <c r="S276" i="1"/>
  <c r="S103" i="1"/>
  <c r="S259" i="1"/>
  <c r="S40" i="1"/>
  <c r="S226" i="1"/>
  <c r="S253" i="1"/>
  <c r="S95" i="1"/>
  <c r="S116" i="1"/>
  <c r="S58" i="1"/>
  <c r="S199" i="1"/>
  <c r="S89" i="1"/>
  <c r="S69" i="1"/>
  <c r="S218" i="1"/>
  <c r="S266" i="1"/>
  <c r="S13" i="1"/>
  <c r="S167" i="1"/>
  <c r="S128" i="1"/>
  <c r="S67" i="1"/>
  <c r="S91" i="1"/>
  <c r="S202" i="1"/>
  <c r="S246" i="1"/>
  <c r="S195" i="1"/>
  <c r="S206" i="1"/>
  <c r="S61" i="1"/>
  <c r="M1" i="1" l="1"/>
  <c r="N1" i="1"/>
  <c r="S43" i="1"/>
  <c r="R1" i="1"/>
  <c r="S112" i="1"/>
  <c r="S63" i="1" l="1"/>
  <c r="S1" i="1"/>
</calcChain>
</file>

<file path=xl/sharedStrings.xml><?xml version="1.0" encoding="utf-8"?>
<sst xmlns="http://schemas.openxmlformats.org/spreadsheetml/2006/main" count="2315" uniqueCount="620">
  <si>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</si>
  <si>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</si>
  <si>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</si>
  <si>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</si>
  <si>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</si>
  <si>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</si>
  <si>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</si>
  <si>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</si>
  <si>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</si>
  <si>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</si>
  <si>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</si>
  <si>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</si>
  <si>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</si>
  <si>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</si>
  <si>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</si>
  <si>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</si>
  <si>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</si>
  <si>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</si>
  <si>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</si>
  <si>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</si>
  <si>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</si>
  <si>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</si>
  <si>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</si>
  <si>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</si>
  <si>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</si>
  <si>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</si>
  <si>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</si>
  <si>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</si>
  <si>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</si>
  <si>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</si>
  <si>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</si>
  <si>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</si>
  <si>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</si>
  <si>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</si>
  <si>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</si>
  <si>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</si>
  <si>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</si>
  <si>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</si>
  <si>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</si>
  <si>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</si>
  <si>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</si>
  <si>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</si>
  <si>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</si>
  <si>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</si>
  <si>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</si>
  <si>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</si>
  <si>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</si>
  <si>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</si>
  <si>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</si>
  <si>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</si>
  <si>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</si>
  <si>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</si>
  <si>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</si>
  <si>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</si>
  <si>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</si>
  <si>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</si>
  <si>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</si>
  <si>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</si>
  <si>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</si>
  <si>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</si>
  <si>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</si>
  <si>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</si>
  <si>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</si>
  <si>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</si>
  <si>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</si>
  <si>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</si>
  <si>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</si>
  <si>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</si>
  <si>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</si>
  <si>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</si>
  <si>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</si>
  <si>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</si>
  <si>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</si>
  <si>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</si>
  <si>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</si>
  <si>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</si>
  <si>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</si>
  <si>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</si>
  <si>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</si>
  <si>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</si>
  <si>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</si>
  <si>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</si>
  <si>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</si>
  <si>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</si>
  <si>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</si>
  <si>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>№058 СБЫТ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</si>
  <si>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</si>
  <si>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</si>
  <si>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</si>
  <si>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</si>
  <si>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</si>
  <si>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</si>
  <si>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</si>
  <si>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</si>
  <si>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</si>
  <si>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</si>
  <si>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</si>
  <si>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</si>
  <si>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</si>
  <si>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>№069 сбыт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</si>
  <si>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</si>
  <si>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</si>
  <si>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</si>
  <si>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</si>
  <si>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</si>
  <si>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</si>
  <si>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</si>
  <si>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</si>
  <si>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</si>
  <si>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</si>
  <si>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</si>
  <si>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</si>
  <si>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</si>
  <si>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</si>
  <si>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</si>
  <si>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</si>
  <si>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</si>
  <si>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</si>
  <si>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>№087 сбыт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</si>
  <si>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</si>
  <si>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</si>
  <si>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</si>
  <si>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</si>
  <si>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</si>
  <si>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</si>
  <si>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</si>
  <si>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</si>
  <si>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</si>
  <si>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</si>
  <si>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</si>
  <si>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</si>
  <si>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</si>
  <si>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</si>
  <si>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</si>
  <si>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</si>
  <si>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</si>
  <si>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</si>
  <si>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</si>
  <si>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</si>
  <si>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</si>
  <si>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</si>
  <si>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</si>
  <si>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</si>
  <si>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</si>
  <si>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</si>
  <si>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</si>
  <si>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</si>
  <si>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</si>
  <si>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</si>
  <si>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</si>
  <si>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</si>
  <si>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</si>
  <si>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</si>
  <si>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</si>
  <si>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</si>
  <si>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</si>
  <si>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</si>
  <si>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</si>
  <si>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</si>
  <si>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</si>
  <si>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</si>
  <si>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</si>
  <si>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</si>
  <si>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</si>
  <si>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</si>
  <si>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</si>
  <si>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</si>
  <si>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</si>
  <si>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</si>
  <si>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</si>
  <si>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</si>
  <si>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</si>
  <si>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</si>
  <si>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</si>
  <si>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</si>
  <si>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</si>
  <si>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</si>
  <si>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</si>
  <si>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</si>
  <si>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</si>
  <si>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</si>
  <si>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</si>
  <si>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</si>
  <si>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</si>
  <si>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</si>
  <si>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</si>
  <si>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</si>
  <si>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</si>
  <si>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</si>
  <si>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</si>
  <si>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</si>
  <si>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</si>
  <si>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</si>
  <si>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</si>
  <si>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</si>
  <si>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</si>
  <si>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</si>
  <si>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</si>
  <si>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</si>
  <si>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</si>
  <si>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</si>
  <si>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</si>
  <si>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</si>
  <si>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</si>
  <si>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</si>
  <si>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</si>
  <si>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</si>
  <si>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</si>
  <si>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</si>
  <si>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</si>
  <si>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</si>
  <si>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</si>
  <si>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</si>
  <si>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</si>
  <si>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</si>
  <si>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</si>
  <si>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</si>
  <si>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</si>
  <si>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</si>
  <si>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</si>
  <si>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</si>
  <si>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</si>
  <si>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</si>
  <si>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</si>
  <si>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</si>
  <si>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</si>
  <si>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</si>
  <si>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</si>
  <si>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</si>
  <si>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</si>
  <si>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</si>
  <si>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</si>
  <si>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</si>
  <si>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</si>
  <si>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</si>
  <si>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</si>
  <si>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</si>
  <si>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</si>
  <si>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</si>
  <si>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</si>
  <si>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</si>
  <si>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</si>
  <si>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</si>
  <si>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</si>
  <si>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</si>
  <si>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</si>
  <si>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</si>
  <si>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</si>
  <si>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</si>
  <si>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</si>
  <si>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</si>
  <si>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</si>
  <si>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</si>
  <si>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</si>
  <si>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</si>
  <si>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</si>
  <si>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</si>
  <si>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</si>
  <si>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</si>
  <si>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</si>
  <si>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</si>
  <si>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</si>
  <si>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</si>
  <si>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</si>
  <si>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</si>
  <si>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</si>
  <si>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</si>
  <si>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</si>
  <si>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</si>
  <si>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</si>
  <si>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</si>
  <si>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</si>
  <si>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</si>
  <si>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</si>
  <si>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</si>
  <si>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</si>
  <si>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</si>
  <si>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</si>
  <si>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</si>
  <si>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</si>
  <si>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</si>
  <si>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</si>
  <si>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</si>
  <si>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</si>
  <si>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</si>
  <si>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</si>
  <si>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</si>
  <si>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</si>
  <si>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</si>
  <si>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</si>
  <si>
    <t>Участок</t>
  </si>
  <si>
    <t>Счетчик АСКУЭ отключен</t>
  </si>
  <si>
    <t>11.07.22</t>
  </si>
  <si>
    <t>показания расчитаны по средней за прошлый месяц        (16 дней)</t>
  </si>
  <si>
    <t>РАСЧЕТ:</t>
  </si>
  <si>
    <t>ПЕРЕПЛАТА -  1 484,53 руб. в счет членских взносов</t>
  </si>
  <si>
    <t>Потребление за прошлый месяц</t>
  </si>
  <si>
    <t xml:space="preserve">за 1 день месяца </t>
  </si>
  <si>
    <t>к-во дней (с 26.06-11.07.22)</t>
  </si>
  <si>
    <t>за 16 дн ( с 26.06-11-07,22)</t>
  </si>
  <si>
    <t>№246 с 17.09.22</t>
  </si>
  <si>
    <t>№ 248 с 17.09.22</t>
  </si>
  <si>
    <t>Мосэнергосбыт</t>
  </si>
  <si>
    <t>№ л/с</t>
  </si>
  <si>
    <t>Расчет по прошлому году</t>
  </si>
  <si>
    <t>не может снять показания Мосэнергосбыт</t>
  </si>
  <si>
    <t>002400-022</t>
  </si>
  <si>
    <t>002400-024</t>
  </si>
  <si>
    <t>002400-026</t>
  </si>
  <si>
    <t>002400-029</t>
  </si>
  <si>
    <t>002400-037</t>
  </si>
  <si>
    <t>011829-037</t>
  </si>
  <si>
    <t>011829-367</t>
  </si>
  <si>
    <t>011829-451</t>
  </si>
  <si>
    <t>011829-431</t>
  </si>
  <si>
    <t>011829-447</t>
  </si>
  <si>
    <t>011829-437</t>
  </si>
  <si>
    <t>011829-435</t>
  </si>
  <si>
    <t>011829-446</t>
  </si>
  <si>
    <t>011829-438</t>
  </si>
  <si>
    <t>011829-436</t>
  </si>
  <si>
    <t>011829-450</t>
  </si>
  <si>
    <t>021068-097</t>
  </si>
  <si>
    <t>011829-440</t>
  </si>
  <si>
    <t>021068-156</t>
  </si>
  <si>
    <t>021068-407</t>
  </si>
  <si>
    <t>021068-410</t>
  </si>
  <si>
    <t>021068-411</t>
  </si>
  <si>
    <t>021068-413</t>
  </si>
  <si>
    <t>021068-415</t>
  </si>
  <si>
    <t>021068-417</t>
  </si>
  <si>
    <t>021068-418</t>
  </si>
  <si>
    <t>021068-421</t>
  </si>
  <si>
    <t>021068-423</t>
  </si>
  <si>
    <t>021068-424</t>
  </si>
  <si>
    <t>021068-425</t>
  </si>
  <si>
    <t>021068-426</t>
  </si>
  <si>
    <t>021068-427</t>
  </si>
  <si>
    <t>021068-428</t>
  </si>
  <si>
    <t>021068-429</t>
  </si>
  <si>
    <t>021068-430</t>
  </si>
  <si>
    <t>021068-431</t>
  </si>
  <si>
    <t>021068-432</t>
  </si>
  <si>
    <t>021068-434</t>
  </si>
  <si>
    <t>021068-435</t>
  </si>
  <si>
    <t>021068-437</t>
  </si>
  <si>
    <t>021068-438</t>
  </si>
  <si>
    <t>021068-439</t>
  </si>
  <si>
    <t>021068-444</t>
  </si>
  <si>
    <t>021068-445</t>
  </si>
  <si>
    <t>021068-446</t>
  </si>
  <si>
    <t>021068-447</t>
  </si>
  <si>
    <t>021068-448</t>
  </si>
  <si>
    <t>021068-449</t>
  </si>
  <si>
    <t>021068-450</t>
  </si>
  <si>
    <t>021068-452</t>
  </si>
  <si>
    <t>021068-453</t>
  </si>
  <si>
    <t>021068-454</t>
  </si>
  <si>
    <t>021068-455</t>
  </si>
  <si>
    <t>021068-468</t>
  </si>
  <si>
    <t>021068-473</t>
  </si>
  <si>
    <t>021068-475</t>
  </si>
  <si>
    <t>021068-476</t>
  </si>
  <si>
    <t>021068-478</t>
  </si>
  <si>
    <t>210068-479</t>
  </si>
  <si>
    <t>021068-480</t>
  </si>
  <si>
    <t>021068-481</t>
  </si>
  <si>
    <t>021068-482</t>
  </si>
  <si>
    <t>021068-483</t>
  </si>
  <si>
    <t>021068-488</t>
  </si>
  <si>
    <t>021068-491</t>
  </si>
  <si>
    <t>021068-497</t>
  </si>
  <si>
    <t>021068-498</t>
  </si>
  <si>
    <t>021068-500</t>
  </si>
  <si>
    <t>л/с</t>
  </si>
  <si>
    <t>уч</t>
  </si>
  <si>
    <t>№ п/п</t>
  </si>
  <si>
    <t>Номер лицевого счета абонента</t>
  </si>
  <si>
    <t>Адрес абонента</t>
  </si>
  <si>
    <t>Населенный пункт, улица</t>
  </si>
  <si>
    <t>Дом</t>
  </si>
  <si>
    <t xml:space="preserve">№ договора энергоснабжения с исполнителем коммунальных услуг 11166610 </t>
  </si>
  <si>
    <t>кв.</t>
  </si>
  <si>
    <t>СНТ "Отдых", ,</t>
  </si>
  <si>
    <t>62а</t>
  </si>
  <si>
    <t>021068-508</t>
  </si>
  <si>
    <t>011829-444</t>
  </si>
  <si>
    <t>№241 сбыт</t>
  </si>
  <si>
    <t>№240 сбыт</t>
  </si>
  <si>
    <t>№239 сбыт</t>
  </si>
  <si>
    <t>№248 сбыт</t>
  </si>
  <si>
    <t>№230 сбыт</t>
  </si>
  <si>
    <t>№221 сбыт</t>
  </si>
  <si>
    <t>№191 сбыт</t>
  </si>
  <si>
    <t>№190 сбыт</t>
  </si>
  <si>
    <t>№179 сбыт</t>
  </si>
  <si>
    <t>№178 сбыт</t>
  </si>
  <si>
    <t>№176\1 сбыт</t>
  </si>
  <si>
    <t>№174 сбыт</t>
  </si>
  <si>
    <t>№168 сбыт</t>
  </si>
  <si>
    <t>№167 сбыт</t>
  </si>
  <si>
    <t>№142 сбыт</t>
  </si>
  <si>
    <t>№132 сбыт</t>
  </si>
  <si>
    <t>№118 сбыт</t>
  </si>
  <si>
    <t>№103 сбыт</t>
  </si>
  <si>
    <t>№086 сбыт</t>
  </si>
  <si>
    <t>№072 сбыт</t>
  </si>
  <si>
    <t>№065 сбыт</t>
  </si>
  <si>
    <t>№062 сбыт</t>
  </si>
  <si>
    <t>№059 сбыт</t>
  </si>
  <si>
    <t>№060 сбыт</t>
  </si>
  <si>
    <t>№046а сбыт</t>
  </si>
  <si>
    <t>№036 сбыт</t>
  </si>
  <si>
    <t>№009а сбыт</t>
  </si>
  <si>
    <t>021068-505</t>
  </si>
  <si>
    <t>021068-509</t>
  </si>
  <si>
    <t>021068-513</t>
  </si>
  <si>
    <t>021068-515</t>
  </si>
  <si>
    <t>011829-439</t>
  </si>
  <si>
    <t>СВОЯ ПОДСТАНЦИЯ</t>
  </si>
  <si>
    <t>021068-521</t>
  </si>
  <si>
    <t>021068-484</t>
  </si>
  <si>
    <t>021068-514</t>
  </si>
  <si>
    <t>021068-518</t>
  </si>
  <si>
    <t>№232 сбыт</t>
  </si>
  <si>
    <t>№186 сбыт</t>
  </si>
  <si>
    <t>№183 сбыт</t>
  </si>
  <si>
    <t>021068-446-92</t>
  </si>
  <si>
    <t>021068-447-91</t>
  </si>
  <si>
    <t>021068-446-96</t>
  </si>
  <si>
    <t>021068-492-91</t>
  </si>
  <si>
    <t>№188\1 сбыт</t>
  </si>
  <si>
    <t>Россети</t>
  </si>
  <si>
    <t>№094 сбыт</t>
  </si>
  <si>
    <t>№123 сбыт</t>
  </si>
  <si>
    <t>№133 сбыт</t>
  </si>
  <si>
    <t>22108733 вр. с 01.10.22</t>
  </si>
  <si>
    <t>Расчет по прошлому году за 06, 07, 08, 09,22</t>
  </si>
  <si>
    <t>Был сломан счетчик</t>
  </si>
  <si>
    <t xml:space="preserve">проверить счетчик </t>
  </si>
  <si>
    <t>30.09.вр22108919</t>
  </si>
  <si>
    <t>021068-511</t>
  </si>
  <si>
    <t>№002 от 10.07.2021</t>
  </si>
  <si>
    <t>№003 от 30.05.21</t>
  </si>
  <si>
    <t>№011 с 10.06.2017</t>
  </si>
  <si>
    <t>№012</t>
  </si>
  <si>
    <t>№014</t>
  </si>
  <si>
    <t>№016/017</t>
  </si>
  <si>
    <t>№018 откл. реле  с 15.10  по 01.04  (с 31.08.2019)</t>
  </si>
  <si>
    <t>№020</t>
  </si>
  <si>
    <t>№022а от 18.06.19</t>
  </si>
  <si>
    <t>№025 с 26.0918</t>
  </si>
  <si>
    <t>№026   отключить с 01.11.17  по 01.04.18</t>
  </si>
  <si>
    <t>№027 с 11.11.2017</t>
  </si>
  <si>
    <t>№028 от 11.05.19</t>
  </si>
  <si>
    <t>№031/1 с 11.11.2017</t>
  </si>
  <si>
    <t>№031/2 с 11.11.2017</t>
  </si>
  <si>
    <t>№032 от 11.05.19</t>
  </si>
  <si>
    <t>№034 от 18.06.19</t>
  </si>
  <si>
    <t>№041 с 26.11.2017</t>
  </si>
  <si>
    <t>№042</t>
  </si>
  <si>
    <t>№043\1</t>
  </si>
  <si>
    <t>№044</t>
  </si>
  <si>
    <t>№046</t>
  </si>
  <si>
    <t>№052а</t>
  </si>
  <si>
    <t>№054</t>
  </si>
  <si>
    <t>№056</t>
  </si>
  <si>
    <t>№057 от 19.06.19 отк с окт по апр</t>
  </si>
  <si>
    <t xml:space="preserve">№058 </t>
  </si>
  <si>
    <t xml:space="preserve">№064/1 </t>
  </si>
  <si>
    <t>№065</t>
  </si>
  <si>
    <t>№069 от 29.08.20</t>
  </si>
  <si>
    <t>№070</t>
  </si>
  <si>
    <t>№073</t>
  </si>
  <si>
    <t>№075 с 30.09.2017</t>
  </si>
  <si>
    <t>№077</t>
  </si>
  <si>
    <t>№078</t>
  </si>
  <si>
    <t>№079</t>
  </si>
  <si>
    <t>№081</t>
  </si>
  <si>
    <t>№082а</t>
  </si>
  <si>
    <t>№083 с 11.11.2017 отключен по 04.18</t>
  </si>
  <si>
    <t>№084  с 31.08.2019</t>
  </si>
  <si>
    <t>№088</t>
  </si>
  <si>
    <t>№090  от 14.07.2018</t>
  </si>
  <si>
    <t>№091</t>
  </si>
  <si>
    <t>№092 заменены 29.01. 22 по жалобе</t>
  </si>
  <si>
    <t>№093 заменены 29.01. 22 по жалобе</t>
  </si>
  <si>
    <t>№094 с 30.09.2017</t>
  </si>
  <si>
    <t>№095 от 24.10.20</t>
  </si>
  <si>
    <t>№097 от 11.05.19</t>
  </si>
  <si>
    <t>№098</t>
  </si>
  <si>
    <t>№099</t>
  </si>
  <si>
    <t>№101</t>
  </si>
  <si>
    <t>№103</t>
  </si>
  <si>
    <t>№104 с 24.03.2018</t>
  </si>
  <si>
    <t>№104/б с 14.08.2017</t>
  </si>
  <si>
    <t>№105 с 14.08.2017</t>
  </si>
  <si>
    <t>№106</t>
  </si>
  <si>
    <t>№108</t>
  </si>
  <si>
    <t>№109 с15.07.17</t>
  </si>
  <si>
    <t>№110 с 30.09.2017</t>
  </si>
  <si>
    <t>№113 от 11.05.19</t>
  </si>
  <si>
    <t>№114</t>
  </si>
  <si>
    <t>№115</t>
  </si>
  <si>
    <t>№117</t>
  </si>
  <si>
    <t>№125  с15.07.17</t>
  </si>
  <si>
    <t>№126/1  с 01.07.17</t>
  </si>
  <si>
    <t>№126/2</t>
  </si>
  <si>
    <t>№127</t>
  </si>
  <si>
    <t>№134</t>
  </si>
  <si>
    <t>№135</t>
  </si>
  <si>
    <t>№136</t>
  </si>
  <si>
    <t>№137 от 07.08.2021</t>
  </si>
  <si>
    <t>№143</t>
  </si>
  <si>
    <t>№143/а с 14.08.2017</t>
  </si>
  <si>
    <t>№144</t>
  </si>
  <si>
    <t>№145/1 с15.07.17</t>
  </si>
  <si>
    <t>№146</t>
  </si>
  <si>
    <t>№150 от 27.02.2021</t>
  </si>
  <si>
    <t>№153</t>
  </si>
  <si>
    <t>№155 с15.07.17</t>
  </si>
  <si>
    <t>№159  баня   от 13.08.2022</t>
  </si>
  <si>
    <t>№159а\1 от 24.10.20</t>
  </si>
  <si>
    <t>№159а\2 от 24.10.20</t>
  </si>
  <si>
    <t>№160 от 27.02.2021</t>
  </si>
  <si>
    <t>№161 3ф</t>
  </si>
  <si>
    <t>№161/а  с 01.07.17</t>
  </si>
  <si>
    <t>№165 от 13.08.2022</t>
  </si>
  <si>
    <t>№166 от 24.10.20</t>
  </si>
  <si>
    <t>№173 с 11.11.2017</t>
  </si>
  <si>
    <t>№177  откл. реле с 17.09 по 1.04</t>
  </si>
  <si>
    <t>№181</t>
  </si>
  <si>
    <t>№182</t>
  </si>
  <si>
    <t>№184</t>
  </si>
  <si>
    <t>№189  с 10.06.2017</t>
  </si>
  <si>
    <t>№205</t>
  </si>
  <si>
    <t>№212 от 30.05.21</t>
  </si>
  <si>
    <t>№213 от 30.05.21</t>
  </si>
  <si>
    <t>№214 от 17.09.2022</t>
  </si>
  <si>
    <t>№222  с 10.06.2017 бывш 141\1</t>
  </si>
  <si>
    <t>№235 от 17.09.2022</t>
  </si>
  <si>
    <t>№244  с 26.0918</t>
  </si>
  <si>
    <t>№245 от 26.05.2020</t>
  </si>
  <si>
    <t>№246 от 17.09.2022</t>
  </si>
  <si>
    <t>№248 от 17.09.2022</t>
  </si>
  <si>
    <t>№249 от 14.07.2018</t>
  </si>
  <si>
    <t>откл.сч. 11.07.22 считала по средней</t>
  </si>
  <si>
    <t>021068-464</t>
  </si>
  <si>
    <t>№051 сбыт</t>
  </si>
  <si>
    <t>№248 с 17.09.22</t>
  </si>
  <si>
    <t>???</t>
  </si>
  <si>
    <t>021068-519</t>
  </si>
  <si>
    <t>21068-523</t>
  </si>
  <si>
    <t>021068-523</t>
  </si>
  <si>
    <t>№181 сбыт</t>
  </si>
  <si>
    <t>снят</t>
  </si>
  <si>
    <t>№148 с 01.07.22 сбыт</t>
  </si>
  <si>
    <t>02400-043-45</t>
  </si>
  <si>
    <t>№073 сбыт</t>
  </si>
  <si>
    <t>№177 сбыт</t>
  </si>
  <si>
    <t>002400-042-46</t>
  </si>
  <si>
    <t>№229а сбыт</t>
  </si>
  <si>
    <t>№243\1 сбыт</t>
  </si>
  <si>
    <t>Заявка 01.07.22</t>
  </si>
  <si>
    <t>вр.22102851(01.07.22)</t>
  </si>
  <si>
    <t>2400004543 (01.07.22)</t>
  </si>
  <si>
    <t>Заявка 01.09.22</t>
  </si>
  <si>
    <t>Заявка 01.10.22</t>
  </si>
  <si>
    <t>ТП 08.10.22</t>
  </si>
  <si>
    <t>ТП 20.09.22</t>
  </si>
  <si>
    <t>ТП 31.08.22</t>
  </si>
  <si>
    <t>вр.3852500500 (01.07.22)</t>
  </si>
  <si>
    <t>Заявка 11.11.22?</t>
  </si>
  <si>
    <t>с 10.12.22 АСКУЭ отключен от дома</t>
  </si>
  <si>
    <t>21068-502-91</t>
  </si>
  <si>
    <t>21068-530-94</t>
  </si>
  <si>
    <t>август 21 стоит счетчик Мосэнерго паралельно с АСКУЭ</t>
  </si>
  <si>
    <t>38525-015-07</t>
  </si>
  <si>
    <t>38525-016-06</t>
  </si>
  <si>
    <t>№179</t>
  </si>
  <si>
    <t>№183 с 26.0918</t>
  </si>
  <si>
    <t>№204 от 25.05.2022</t>
  </si>
  <si>
    <t>№218</t>
  </si>
  <si>
    <t>№235 от 26.05.2020</t>
  </si>
  <si>
    <t>№129 3ф</t>
  </si>
  <si>
    <t xml:space="preserve"> 21068-472-97</t>
  </si>
  <si>
    <t>21068-531-93</t>
  </si>
  <si>
    <t>38525-009-06</t>
  </si>
  <si>
    <t>38525-005-00</t>
  </si>
  <si>
    <t>№076 3ф</t>
  </si>
  <si>
    <t>Заявка 01.09.22 21068-532-92</t>
  </si>
  <si>
    <t>№211 сбыт</t>
  </si>
  <si>
    <t>сбыт с 01.09.22</t>
  </si>
  <si>
    <t>11829-445-84</t>
  </si>
  <si>
    <t>№068 сбыт</t>
  </si>
  <si>
    <t>02400-048-10</t>
  </si>
  <si>
    <t>№244 сбыт</t>
  </si>
  <si>
    <t>21068-520-97</t>
  </si>
  <si>
    <t>38525-017-05</t>
  </si>
  <si>
    <t>Круглова Евгения Дмитриевна</t>
  </si>
  <si>
    <t>38525-003-02</t>
  </si>
  <si>
    <t>№041 сбыт АСКУЭ</t>
  </si>
  <si>
    <t>38525-021-08</t>
  </si>
  <si>
    <t>21068-528-99</t>
  </si>
  <si>
    <t>№ лицевого счета</t>
  </si>
  <si>
    <t>21068-532-92</t>
  </si>
  <si>
    <t xml:space="preserve">24000-045-43 </t>
  </si>
  <si>
    <t>21068-526-91</t>
  </si>
  <si>
    <t>38525-011-01</t>
  </si>
  <si>
    <t>38525-031-05</t>
  </si>
  <si>
    <t>ЯНВАРЬ</t>
  </si>
  <si>
    <t>38525-007-08</t>
  </si>
  <si>
    <t>38525-008-07</t>
  </si>
  <si>
    <t>24000-045-43 (01.07.22)</t>
  </si>
  <si>
    <t>38525-006-09</t>
  </si>
  <si>
    <t xml:space="preserve">заявка </t>
  </si>
  <si>
    <t xml:space="preserve"> </t>
  </si>
  <si>
    <t>38525-014-08</t>
  </si>
  <si>
    <t>вр. 22144311</t>
  </si>
  <si>
    <t>заявка?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</si>
</sst>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54" x14ac:knownFonts="1">
    <font>
      <sz val="12"/>
      <color theme="1"/>
      <name val="Calibri"/>
      <family val="2"/>
      <charset val="204"/>
      <scheme val="minor"/>
    </font>
    <font>
      <b/>
      <sz val="12"/>
      <color indexed="8"/>
      <name val="Tahoma"/>
      <family val="2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i/>
      <sz val="14"/>
      <color indexed="8"/>
      <name val="Tahoma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sz val="11"/>
      <color theme="1"/>
      <name val="Bahnschrift SemiCondensed"/>
      <family val="2"/>
      <charset val="204"/>
    </font>
    <font>
      <sz val="12"/>
      <color theme="1"/>
      <name val="Bahnschrift SemiLight Condensed"/>
      <family val="2"/>
      <charset val="204"/>
    </font>
    <font>
      <sz val="14"/>
      <color theme="1"/>
      <name val="Bahnschrift SemiBold Condensed"/>
      <family val="2"/>
      <charset val="204"/>
    </font>
    <font>
      <sz val="16"/>
      <color theme="1"/>
      <name val="Bahnschrift SemiBold Condensed"/>
      <family val="2"/>
      <charset val="204"/>
    </font>
    <font>
      <sz val="12"/>
      <color theme="1"/>
      <name val="Bahnschrift SemiBold Condensed"/>
      <family val="2"/>
      <charset val="204"/>
    </font>
    <font>
      <b/>
      <i/>
      <sz val="12"/>
      <color rgb="FFFF0000"/>
      <name val="Calibri"/>
      <family val="2"/>
      <charset val="204"/>
      <scheme val="minor"/>
    </font>
    <font>
      <b/>
      <i/>
      <sz val="12"/>
      <color theme="1"/>
      <name val="Bahnschrift SemiBold Condensed"/>
      <family val="2"/>
      <charset val="204"/>
    </font>
    <font>
      <sz val="11"/>
      <color rgb="FF2C2D2E"/>
      <name val="Arial"/>
      <family val="2"/>
      <charset val="204"/>
    </font>
    <font>
      <sz val="10"/>
      <name val="Arial"/>
      <family val="2"/>
      <charset val="204"/>
    </font>
    <font>
      <sz val="11"/>
      <color rgb="FF2C2D2E"/>
      <name val="Times New Roman"/>
      <family val="1"/>
      <charset val="204"/>
    </font>
    <font>
      <sz val="11"/>
      <color theme="1"/>
      <name val="Bahnschrift SemiBold Condensed"/>
      <family val="2"/>
      <charset val="204"/>
    </font>
    <font>
      <i/>
      <sz val="14"/>
      <color theme="1"/>
      <name val="Bahnschrift SemiBold Condensed"/>
      <family val="2"/>
      <charset val="204"/>
    </font>
    <font>
      <b/>
      <sz val="11"/>
      <color theme="1"/>
      <name val="Bahnschrift SemiBold Condensed"/>
      <family val="2"/>
      <charset val="204"/>
    </font>
    <font>
      <sz val="14"/>
      <color rgb="FFC00000"/>
      <name val="Bahnschrift SemiBold Condensed"/>
      <family val="2"/>
      <charset val="204"/>
    </font>
    <font>
      <sz val="14"/>
      <color rgb="FFC00000"/>
      <name val="Bahnschrift SemiBold Condensed"/>
      <family val="2"/>
      <charset val="204"/>
    </font>
    <font>
      <sz val="12"/>
      <color rgb="FFC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4"/>
      <name val="Bahnschrift SemiBold Condensed"/>
      <family val="2"/>
      <charset val="204"/>
    </font>
    <font>
      <sz val="14"/>
      <color rgb="FFFF0000"/>
      <name val="Bahnschrift SemiBold Condensed"/>
      <family val="2"/>
      <charset val="204"/>
    </font>
    <font>
      <sz val="10"/>
      <color indexed="8"/>
      <name val="Bahnschrift SemiLight Condensed"/>
      <family val="2"/>
      <charset val="204"/>
    </font>
    <font>
      <b/>
      <sz val="12"/>
      <color indexed="8"/>
      <name val="Bahnschrift SemiLight Condensed"/>
      <family val="2"/>
      <charset val="204"/>
    </font>
    <font>
      <b/>
      <sz val="9"/>
      <color indexed="23"/>
      <name val="Bahnschrift SemiLight Condensed"/>
      <family val="2"/>
      <charset val="204"/>
    </font>
    <font>
      <b/>
      <sz val="10"/>
      <name val="Bahnschrift SemiLight Condensed"/>
      <family val="2"/>
      <charset val="204"/>
    </font>
    <font>
      <sz val="9"/>
      <color indexed="23"/>
      <name val="Bahnschrift SemiLight Condensed"/>
      <family val="2"/>
      <charset val="204"/>
    </font>
    <font>
      <b/>
      <sz val="14"/>
      <color indexed="8"/>
      <name val="Bahnschrift SemiLight Condensed"/>
      <family val="2"/>
      <charset val="204"/>
    </font>
    <font>
      <b/>
      <sz val="14"/>
      <color indexed="23"/>
      <name val="Bahnschrift SemiLight Condensed"/>
      <family val="2"/>
      <charset val="204"/>
    </font>
    <font>
      <b/>
      <sz val="10"/>
      <color indexed="8"/>
      <name val="Bahnschrift SemiLight Condensed"/>
      <family val="2"/>
      <charset val="204"/>
    </font>
    <font>
      <b/>
      <sz val="10"/>
      <color rgb="FFFF0000"/>
      <name val="Bahnschrift SemiLight Condensed"/>
      <family val="2"/>
      <charset val="204"/>
    </font>
    <font>
      <sz val="9"/>
      <color theme="1"/>
      <name val="Bahnschrift SemiLight Condensed"/>
      <family val="2"/>
      <charset val="204"/>
    </font>
    <font>
      <b/>
      <sz val="9"/>
      <name val="Bahnschrift SemiLight Condensed"/>
      <family val="2"/>
      <charset val="204"/>
    </font>
    <font>
      <b/>
      <sz val="9"/>
      <color indexed="8"/>
      <name val="Bahnschrift SemiLight Condensed"/>
      <family val="2"/>
      <charset val="204"/>
    </font>
    <font>
      <sz val="9"/>
      <color indexed="8"/>
      <name val="Bahnschrift SemiLight Condensed"/>
      <family val="2"/>
      <charset val="204"/>
    </font>
    <font>
      <sz val="12"/>
      <color indexed="8"/>
      <name val="Calibri"/>
      <family val="2"/>
      <charset val="204"/>
      <scheme val="minor"/>
    </font>
    <font>
      <sz val="9"/>
      <color indexed="8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indexed="8"/>
      <name val="Calibri"/>
      <family val="2"/>
      <charset val="204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24" fillId="0" borderId="0">
      <alignment wrapText="1"/>
    </xf>
  </cellStyleXfs>
  <cellXfs count="247">
    <xf numFmtId="0" fontId="0" fillId="0" borderId="0" xfId="0"/>
    <xf numFmtId="2" fontId="0" fillId="0" borderId="0" xfId="0" applyNumberFormat="1"/>
    <xf numFmtId="165" fontId="0" fillId="0" borderId="0" xfId="0" applyNumberFormat="1"/>
    <xf numFmtId="0" fontId="7" fillId="0" borderId="0" xfId="0" applyNumberFormat="1" applyFont="1" applyFill="1" applyAlignment="1">
      <alignment horizontal="center" vertical="top" wrapText="1"/>
    </xf>
    <xf numFmtId="0" fontId="8" fillId="0" borderId="8" xfId="0" applyFont="1" applyFill="1" applyBorder="1" applyAlignment="1">
      <alignment vertical="top" wrapText="1"/>
    </xf>
    <xf numFmtId="165" fontId="0" fillId="5" borderId="0" xfId="0" applyNumberFormat="1" applyFill="1"/>
    <xf numFmtId="165" fontId="0" fillId="6" borderId="0" xfId="0" applyNumberFormat="1" applyFill="1"/>
    <xf numFmtId="4" fontId="0" fillId="0" borderId="0" xfId="0" applyNumberFormat="1"/>
    <xf numFmtId="0" fontId="0" fillId="7" borderId="0" xfId="0" applyFill="1"/>
    <xf numFmtId="49" fontId="3" fillId="0" borderId="0" xfId="1" applyNumberFormat="1" applyFont="1" applyFill="1" applyAlignment="1">
      <alignment vertical="top" wrapText="1"/>
    </xf>
    <xf numFmtId="0" fontId="11" fillId="0" borderId="0" xfId="1"/>
    <xf numFmtId="166" fontId="4" fillId="0" borderId="0" xfId="1" applyNumberFormat="1" applyFont="1"/>
    <xf numFmtId="49" fontId="1" fillId="0" borderId="1" xfId="1" applyNumberFormat="1" applyFont="1" applyFill="1" applyBorder="1" applyAlignment="1">
      <alignment horizontal="center" vertical="top" wrapText="1"/>
    </xf>
    <xf numFmtId="166" fontId="11" fillId="0" borderId="5" xfId="1" applyNumberFormat="1" applyBorder="1" applyAlignment="1">
      <alignment horizontal="center"/>
    </xf>
    <xf numFmtId="167" fontId="6" fillId="0" borderId="5" xfId="1" applyNumberFormat="1" applyFont="1" applyFill="1" applyBorder="1" applyAlignment="1">
      <alignment horizontal="center" vertical="top" wrapText="1"/>
    </xf>
    <xf numFmtId="49" fontId="7" fillId="0" borderId="0" xfId="1" applyNumberFormat="1" applyFont="1" applyFill="1" applyAlignment="1">
      <alignment horizontal="center" vertical="top" wrapText="1"/>
    </xf>
    <xf numFmtId="166" fontId="11" fillId="0" borderId="6" xfId="1" applyNumberFormat="1" applyBorder="1" applyAlignment="1">
      <alignment horizontal="center"/>
    </xf>
    <xf numFmtId="167" fontId="6" fillId="0" borderId="7" xfId="1" applyNumberFormat="1" applyFont="1" applyFill="1" applyBorder="1" applyAlignment="1">
      <alignment horizontal="center" vertical="top" wrapText="1"/>
    </xf>
    <xf numFmtId="0" fontId="8" fillId="3" borderId="12" xfId="1" applyFont="1" applyFill="1" applyBorder="1" applyAlignment="1">
      <alignment vertical="top" wrapText="1"/>
    </xf>
    <xf numFmtId="0" fontId="8" fillId="3" borderId="1" xfId="1" applyFont="1" applyFill="1" applyBorder="1" applyAlignment="1">
      <alignment vertical="top" wrapText="1"/>
    </xf>
    <xf numFmtId="0" fontId="8" fillId="3" borderId="13" xfId="1" applyFont="1" applyFill="1" applyBorder="1" applyAlignment="1">
      <alignment vertical="top" wrapText="1"/>
    </xf>
    <xf numFmtId="164" fontId="8" fillId="3" borderId="13" xfId="1" applyNumberFormat="1" applyFont="1" applyFill="1" applyBorder="1" applyAlignment="1">
      <alignment vertical="top" wrapText="1"/>
    </xf>
    <xf numFmtId="0" fontId="8" fillId="3" borderId="5" xfId="1" applyFont="1" applyFill="1" applyBorder="1" applyAlignment="1">
      <alignment horizontal="center" vertical="top" wrapText="1"/>
    </xf>
    <xf numFmtId="0" fontId="8" fillId="3" borderId="14" xfId="1" applyFont="1" applyFill="1" applyBorder="1" applyAlignment="1">
      <alignment horizontal="center" vertical="top" wrapText="1"/>
    </xf>
    <xf numFmtId="14" fontId="11" fillId="4" borderId="5" xfId="1" applyNumberFormat="1" applyFill="1" applyBorder="1" applyAlignment="1">
      <alignment horizontal="center"/>
    </xf>
    <xf numFmtId="0" fontId="8" fillId="0" borderId="5" xfId="1" applyFont="1" applyFill="1" applyBorder="1" applyAlignment="1">
      <alignment wrapText="1"/>
    </xf>
    <xf numFmtId="4" fontId="0" fillId="0" borderId="16" xfId="0" applyNumberFormat="1" applyBorder="1"/>
    <xf numFmtId="4" fontId="0" fillId="0" borderId="17" xfId="0" applyNumberFormat="1" applyBorder="1"/>
    <xf numFmtId="0" fontId="0" fillId="0" borderId="17" xfId="0" applyBorder="1"/>
    <xf numFmtId="0" fontId="0" fillId="0" borderId="18" xfId="0" applyBorder="1"/>
    <xf numFmtId="49" fontId="12" fillId="0" borderId="0" xfId="0" applyNumberFormat="1" applyFont="1"/>
    <xf numFmtId="166" fontId="11" fillId="0" borderId="14" xfId="1" applyNumberFormat="1" applyBorder="1" applyAlignment="1">
      <alignment horizontal="center"/>
    </xf>
    <xf numFmtId="167" fontId="6" fillId="0" borderId="14" xfId="1" applyNumberFormat="1" applyFont="1" applyFill="1" applyBorder="1" applyAlignment="1">
      <alignment horizontal="center" vertical="top" wrapText="1"/>
    </xf>
    <xf numFmtId="49" fontId="12" fillId="0" borderId="15" xfId="0" applyNumberFormat="1" applyFont="1" applyBorder="1"/>
    <xf numFmtId="165" fontId="9" fillId="0" borderId="16" xfId="1" applyNumberFormat="1" applyFont="1" applyFill="1" applyBorder="1" applyAlignment="1">
      <alignment vertical="top" wrapText="1"/>
    </xf>
    <xf numFmtId="165" fontId="9" fillId="0" borderId="17" xfId="1" applyNumberFormat="1" applyFont="1" applyFill="1" applyBorder="1" applyAlignment="1">
      <alignment vertical="top" wrapText="1"/>
    </xf>
    <xf numFmtId="165" fontId="13" fillId="0" borderId="17" xfId="1" applyNumberFormat="1" applyFont="1" applyFill="1" applyBorder="1" applyAlignment="1">
      <alignment vertical="top" wrapText="1"/>
    </xf>
    <xf numFmtId="168" fontId="9" fillId="5" borderId="17" xfId="1" applyNumberFormat="1" applyFont="1" applyFill="1" applyBorder="1" applyAlignment="1">
      <alignment vertical="top" wrapText="1"/>
    </xf>
    <xf numFmtId="168" fontId="9" fillId="0" borderId="17" xfId="1" applyNumberFormat="1" applyFont="1" applyFill="1" applyBorder="1" applyAlignment="1">
      <alignment vertical="top" wrapText="1"/>
    </xf>
    <xf numFmtId="2" fontId="11" fillId="0" borderId="17" xfId="1" applyNumberFormat="1" applyBorder="1"/>
    <xf numFmtId="165" fontId="11" fillId="0" borderId="17" xfId="1" applyNumberFormat="1" applyBorder="1"/>
    <xf numFmtId="165" fontId="11" fillId="5" borderId="17" xfId="1" applyNumberFormat="1" applyFill="1" applyBorder="1"/>
    <xf numFmtId="2" fontId="14" fillId="5" borderId="17" xfId="1" applyNumberFormat="1" applyFont="1" applyFill="1" applyBorder="1"/>
    <xf numFmtId="2" fontId="11" fillId="0" borderId="18" xfId="1" applyNumberFormat="1" applyBorder="1"/>
    <xf numFmtId="49" fontId="12" fillId="0" borderId="0" xfId="0" applyNumberFormat="1" applyFont="1" applyBorder="1" applyAlignment="1">
      <alignment vertical="top" wrapText="1"/>
    </xf>
    <xf numFmtId="165" fontId="9" fillId="0" borderId="0" xfId="1" applyNumberFormat="1" applyFont="1" applyFill="1" applyBorder="1" applyAlignment="1">
      <alignment vertical="top" wrapText="1"/>
    </xf>
    <xf numFmtId="165" fontId="13" fillId="0" borderId="0" xfId="1" applyNumberFormat="1" applyFont="1" applyFill="1" applyBorder="1" applyAlignment="1">
      <alignment vertical="top" wrapText="1"/>
    </xf>
    <xf numFmtId="2" fontId="11" fillId="0" borderId="0" xfId="1" applyNumberFormat="1" applyBorder="1"/>
    <xf numFmtId="49" fontId="12" fillId="0" borderId="0" xfId="0" applyNumberFormat="1" applyFont="1" applyBorder="1" applyAlignment="1">
      <alignment horizontal="center" wrapText="1"/>
    </xf>
    <xf numFmtId="0" fontId="15" fillId="0" borderId="0" xfId="0" applyFont="1"/>
    <xf numFmtId="49" fontId="0" fillId="0" borderId="22" xfId="0" applyNumberFormat="1" applyBorder="1"/>
    <xf numFmtId="0" fontId="16" fillId="0" borderId="22" xfId="0" applyFont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4" fontId="0" fillId="0" borderId="23" xfId="0" applyNumberFormat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165" fontId="13" fillId="0" borderId="23" xfId="1" applyNumberFormat="1" applyFont="1" applyFill="1" applyBorder="1" applyAlignment="1">
      <alignment horizontal="center" vertical="center" wrapText="1"/>
    </xf>
    <xf numFmtId="165" fontId="9" fillId="0" borderId="23" xfId="1" applyNumberFormat="1" applyFont="1" applyFill="1" applyBorder="1" applyAlignment="1">
      <alignment horizontal="center" vertical="center" wrapText="1"/>
    </xf>
    <xf numFmtId="1" fontId="9" fillId="0" borderId="23" xfId="1" applyNumberFormat="1" applyFont="1" applyFill="1" applyBorder="1" applyAlignment="1">
      <alignment horizontal="center" vertical="center" wrapText="1"/>
    </xf>
    <xf numFmtId="2" fontId="11" fillId="0" borderId="0" xfId="1" applyNumberFormat="1"/>
    <xf numFmtId="49" fontId="0" fillId="0" borderId="0" xfId="0" applyNumberFormat="1"/>
    <xf numFmtId="165" fontId="0" fillId="8" borderId="0" xfId="0" applyNumberFormat="1" applyFill="1"/>
    <xf numFmtId="0" fontId="0" fillId="8" borderId="0" xfId="0" applyFill="1"/>
    <xf numFmtId="0" fontId="18" fillId="10" borderId="0" xfId="0" applyFont="1" applyFill="1" applyAlignment="1">
      <alignment horizontal="right"/>
    </xf>
    <xf numFmtId="0" fontId="18" fillId="10" borderId="5" xfId="0" applyFont="1" applyFill="1" applyBorder="1" applyAlignment="1">
      <alignment horizontal="right"/>
    </xf>
    <xf numFmtId="0" fontId="18" fillId="9" borderId="23" xfId="0" applyFont="1" applyFill="1" applyBorder="1" applyAlignment="1">
      <alignment horizontal="right"/>
    </xf>
    <xf numFmtId="0" fontId="18" fillId="7" borderId="23" xfId="0" applyFont="1" applyFill="1" applyBorder="1" applyAlignment="1">
      <alignment horizontal="right"/>
    </xf>
    <xf numFmtId="0" fontId="18" fillId="11" borderId="23" xfId="0" applyFont="1" applyFill="1" applyBorder="1" applyAlignment="1">
      <alignment horizontal="right"/>
    </xf>
    <xf numFmtId="0" fontId="18" fillId="0" borderId="23" xfId="0" applyFont="1" applyBorder="1"/>
    <xf numFmtId="49" fontId="19" fillId="0" borderId="23" xfId="0" applyNumberFormat="1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/>
    </xf>
    <xf numFmtId="165" fontId="0" fillId="12" borderId="0" xfId="0" applyNumberFormat="1" applyFill="1"/>
    <xf numFmtId="165" fontId="9" fillId="12" borderId="0" xfId="0" applyNumberFormat="1" applyFont="1" applyFill="1" applyBorder="1" applyAlignment="1">
      <alignment vertical="top" wrapText="1"/>
    </xf>
    <xf numFmtId="4" fontId="0" fillId="12" borderId="0" xfId="0" applyNumberFormat="1" applyFill="1"/>
    <xf numFmtId="2" fontId="0" fillId="12" borderId="0" xfId="0" applyNumberFormat="1" applyFill="1"/>
    <xf numFmtId="165" fontId="10" fillId="12" borderId="0" xfId="0" applyNumberFormat="1" applyFont="1" applyFill="1"/>
    <xf numFmtId="0" fontId="18" fillId="12" borderId="23" xfId="0" applyFont="1" applyFill="1" applyBorder="1" applyAlignment="1">
      <alignment horizontal="right"/>
    </xf>
    <xf numFmtId="165" fontId="0" fillId="12" borderId="0" xfId="0" applyNumberFormat="1" applyFill="1" applyAlignment="1">
      <alignment horizontal="left"/>
    </xf>
    <xf numFmtId="0" fontId="20" fillId="10" borderId="0" xfId="0" applyFont="1" applyFill="1" applyAlignment="1">
      <alignment horizontal="right"/>
    </xf>
    <xf numFmtId="0" fontId="18" fillId="13" borderId="23" xfId="0" applyFont="1" applyFill="1" applyBorder="1" applyAlignment="1">
      <alignment horizontal="right"/>
    </xf>
    <xf numFmtId="0" fontId="21" fillId="0" borderId="0" xfId="0" applyFont="1"/>
    <xf numFmtId="0" fontId="0" fillId="0" borderId="23" xfId="0" applyBorder="1"/>
    <xf numFmtId="0" fontId="23" fillId="0" borderId="0" xfId="0" applyFont="1"/>
    <xf numFmtId="0" fontId="20" fillId="7" borderId="23" xfId="0" applyFont="1" applyFill="1" applyBorder="1" applyAlignment="1">
      <alignment horizontal="right"/>
    </xf>
    <xf numFmtId="165" fontId="0" fillId="14" borderId="0" xfId="0" applyNumberFormat="1" applyFill="1"/>
    <xf numFmtId="0" fontId="18" fillId="6" borderId="23" xfId="0" applyFont="1" applyFill="1" applyBorder="1" applyAlignment="1">
      <alignment horizontal="right"/>
    </xf>
    <xf numFmtId="0" fontId="25" fillId="0" borderId="4" xfId="0" applyFont="1" applyBorder="1" applyAlignment="1">
      <alignment horizontal="center" vertical="center" wrapText="1"/>
    </xf>
    <xf numFmtId="0" fontId="18" fillId="15" borderId="23" xfId="0" applyFont="1" applyFill="1" applyBorder="1" applyAlignment="1">
      <alignment horizontal="right"/>
    </xf>
    <xf numFmtId="0" fontId="26" fillId="7" borderId="23" xfId="0" applyFont="1" applyFill="1" applyBorder="1" applyAlignment="1">
      <alignment horizontal="right"/>
    </xf>
    <xf numFmtId="0" fontId="26" fillId="9" borderId="23" xfId="0" applyFont="1" applyFill="1" applyBorder="1" applyAlignment="1">
      <alignment horizontal="right"/>
    </xf>
    <xf numFmtId="0" fontId="27" fillId="16" borderId="23" xfId="0" applyFont="1" applyFill="1" applyBorder="1" applyAlignment="1">
      <alignment horizontal="right"/>
    </xf>
    <xf numFmtId="0" fontId="22" fillId="16" borderId="23" xfId="0" applyFont="1" applyFill="1" applyBorder="1" applyAlignment="1">
      <alignment horizontal="right"/>
    </xf>
    <xf numFmtId="14" fontId="0" fillId="7" borderId="0" xfId="0" applyNumberFormat="1" applyFill="1" applyAlignment="1">
      <alignment horizontal="left"/>
    </xf>
    <xf numFmtId="0" fontId="29" fillId="9" borderId="23" xfId="0" applyFont="1" applyFill="1" applyBorder="1" applyAlignment="1">
      <alignment horizontal="right"/>
    </xf>
    <xf numFmtId="0" fontId="31" fillId="0" borderId="0" xfId="0" applyFont="1"/>
    <xf numFmtId="0" fontId="30" fillId="15" borderId="23" xfId="0" applyFont="1" applyFill="1" applyBorder="1" applyAlignment="1">
      <alignment horizontal="right"/>
    </xf>
    <xf numFmtId="165" fontId="0" fillId="10" borderId="0" xfId="0" applyNumberFormat="1" applyFill="1"/>
    <xf numFmtId="165" fontId="0" fillId="17" borderId="0" xfId="0" applyNumberFormat="1" applyFill="1"/>
    <xf numFmtId="165" fontId="0" fillId="7" borderId="0" xfId="0" applyNumberFormat="1" applyFill="1"/>
    <xf numFmtId="0" fontId="23" fillId="0" borderId="23" xfId="0" applyFont="1" applyBorder="1"/>
    <xf numFmtId="0" fontId="18" fillId="9" borderId="0" xfId="0" applyFont="1" applyFill="1" applyBorder="1" applyAlignment="1">
      <alignment horizontal="right"/>
    </xf>
    <xf numFmtId="165" fontId="0" fillId="10" borderId="23" xfId="0" applyNumberFormat="1" applyFill="1" applyBorder="1"/>
    <xf numFmtId="165" fontId="9" fillId="10" borderId="23" xfId="0" applyNumberFormat="1" applyFont="1" applyFill="1" applyBorder="1" applyAlignment="1">
      <alignment vertical="top" wrapText="1"/>
    </xf>
    <xf numFmtId="165" fontId="0" fillId="10" borderId="23" xfId="0" applyNumberFormat="1" applyFill="1" applyBorder="1" applyAlignment="1">
      <alignment horizontal="left"/>
    </xf>
    <xf numFmtId="165" fontId="0" fillId="10" borderId="22" xfId="0" applyNumberFormat="1" applyFill="1" applyBorder="1"/>
    <xf numFmtId="0" fontId="0" fillId="0" borderId="28" xfId="0" applyBorder="1"/>
    <xf numFmtId="0" fontId="0" fillId="0" borderId="29" xfId="0" applyBorder="1"/>
    <xf numFmtId="0" fontId="18" fillId="10" borderId="22" xfId="0" applyFont="1" applyFill="1" applyBorder="1" applyAlignment="1">
      <alignment horizontal="left"/>
    </xf>
    <xf numFmtId="0" fontId="18" fillId="10" borderId="23" xfId="0" applyFont="1" applyFill="1" applyBorder="1" applyAlignment="1">
      <alignment horizontal="left"/>
    </xf>
    <xf numFmtId="0" fontId="22" fillId="10" borderId="23" xfId="0" applyFont="1" applyFill="1" applyBorder="1" applyAlignment="1">
      <alignment horizontal="left"/>
    </xf>
    <xf numFmtId="0" fontId="23" fillId="10" borderId="23" xfId="0" applyFont="1" applyFill="1" applyBorder="1" applyAlignment="1">
      <alignment horizontal="left"/>
    </xf>
    <xf numFmtId="0" fontId="27" fillId="10" borderId="23" xfId="0" applyFont="1" applyFill="1" applyBorder="1" applyAlignment="1">
      <alignment horizontal="left"/>
    </xf>
    <xf numFmtId="0" fontId="20" fillId="10" borderId="23" xfId="0" applyFont="1" applyFill="1" applyBorder="1" applyAlignment="1">
      <alignment horizontal="left"/>
    </xf>
    <xf numFmtId="165" fontId="32" fillId="10" borderId="23" xfId="0" applyNumberFormat="1" applyFont="1" applyFill="1" applyBorder="1"/>
    <xf numFmtId="0" fontId="33" fillId="10" borderId="23" xfId="0" applyFont="1" applyFill="1" applyBorder="1" applyAlignment="1">
      <alignment horizontal="left"/>
    </xf>
    <xf numFmtId="0" fontId="34" fillId="7" borderId="23" xfId="0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center" vertical="top" wrapText="1"/>
    </xf>
    <xf numFmtId="0" fontId="17" fillId="0" borderId="25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8" fillId="0" borderId="15" xfId="0" applyFont="1" applyBorder="1" applyAlignment="1"/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5" fillId="0" borderId="14" xfId="1" applyFont="1" applyBorder="1" applyAlignment="1">
      <alignment horizontal="center" wrapText="1"/>
    </xf>
    <xf numFmtId="0" fontId="5" fillId="0" borderId="6" xfId="1" applyFont="1" applyBorder="1" applyAlignment="1">
      <alignment horizontal="center" wrapText="1"/>
    </xf>
    <xf numFmtId="0" fontId="11" fillId="0" borderId="2" xfId="1" applyBorder="1" applyAlignment="1">
      <alignment horizontal="center"/>
    </xf>
    <xf numFmtId="0" fontId="11" fillId="0" borderId="3" xfId="1" applyBorder="1" applyAlignment="1">
      <alignment horizontal="center"/>
    </xf>
    <xf numFmtId="0" fontId="11" fillId="0" borderId="4" xfId="1" applyBorder="1" applyAlignment="1">
      <alignment horizontal="center"/>
    </xf>
    <xf numFmtId="166" fontId="11" fillId="0" borderId="2" xfId="1" applyNumberFormat="1" applyBorder="1" applyAlignment="1">
      <alignment horizontal="center"/>
    </xf>
    <xf numFmtId="166" fontId="11" fillId="0" borderId="3" xfId="1" applyNumberFormat="1" applyBorder="1" applyAlignment="1">
      <alignment horizontal="center"/>
    </xf>
    <xf numFmtId="166" fontId="11" fillId="0" borderId="4" xfId="1" applyNumberFormat="1" applyBorder="1" applyAlignment="1">
      <alignment horizontal="center"/>
    </xf>
    <xf numFmtId="49" fontId="12" fillId="0" borderId="21" xfId="0" applyNumberFormat="1" applyFont="1" applyBorder="1" applyAlignment="1">
      <alignment horizontal="left" vertical="top" wrapText="1"/>
    </xf>
    <xf numFmtId="49" fontId="12" fillId="0" borderId="15" xfId="0" applyNumberFormat="1" applyFont="1" applyBorder="1" applyAlignment="1">
      <alignment horizontal="left" vertical="top" wrapText="1"/>
    </xf>
    <xf numFmtId="166" fontId="11" fillId="0" borderId="19" xfId="1" applyNumberFormat="1" applyBorder="1" applyAlignment="1">
      <alignment horizontal="center"/>
    </xf>
    <xf numFmtId="166" fontId="11" fillId="0" borderId="20" xfId="1" applyNumberFormat="1" applyBorder="1" applyAlignment="1">
      <alignment horizontal="center"/>
    </xf>
    <xf numFmtId="166" fontId="11" fillId="0" borderId="9" xfId="1" applyNumberFormat="1" applyBorder="1" applyAlignment="1">
      <alignment horizontal="center"/>
    </xf>
    <xf numFmtId="49" fontId="8" fillId="0" borderId="11" xfId="1" applyNumberFormat="1" applyFont="1" applyFill="1" applyBorder="1" applyAlignment="1">
      <alignment horizontal="center" vertical="top" wrapText="1"/>
    </xf>
    <xf numFmtId="49" fontId="8" fillId="0" borderId="15" xfId="1" applyNumberFormat="1" applyFont="1" applyFill="1" applyBorder="1" applyAlignment="1">
      <alignment horizontal="center" vertical="top" wrapText="1"/>
    </xf>
    <xf numFmtId="14" fontId="11" fillId="0" borderId="19" xfId="1" applyNumberFormat="1" applyBorder="1" applyAlignment="1">
      <alignment horizontal="center"/>
    </xf>
    <xf numFmtId="0" fontId="11" fillId="0" borderId="20" xfId="1" applyBorder="1" applyAlignment="1">
      <alignment horizontal="center"/>
    </xf>
    <xf numFmtId="0" fontId="11" fillId="0" borderId="9" xfId="1" applyBorder="1" applyAlignment="1">
      <alignment horizontal="center"/>
    </xf>
    <xf numFmtId="0" fontId="11" fillId="0" borderId="19" xfId="1" applyBorder="1" applyAlignment="1">
      <alignment horizontal="center"/>
    </xf>
    <xf numFmtId="4" fontId="5" fillId="0" borderId="14" xfId="1" applyNumberFormat="1" applyFont="1" applyBorder="1" applyAlignment="1">
      <alignment horizontal="center" wrapText="1"/>
    </xf>
    <xf numFmtId="4" fontId="5" fillId="0" borderId="6" xfId="1" applyNumberFormat="1" applyFont="1" applyBorder="1" applyAlignment="1">
      <alignment horizontal="center" wrapText="1"/>
    </xf>
    <xf numFmtId="0" fontId="5" fillId="0" borderId="5" xfId="1" applyFont="1" applyBorder="1" applyAlignment="1">
      <alignment horizontal="center" wrapText="1"/>
    </xf>
    <xf numFmtId="14" fontId="11" fillId="0" borderId="2" xfId="1" applyNumberFormat="1" applyBorder="1" applyAlignment="1">
      <alignment horizontal="center"/>
    </xf>
    <xf numFmtId="4" fontId="5" fillId="0" borderId="5" xfId="1" applyNumberFormat="1" applyFont="1" applyBorder="1" applyAlignment="1">
      <alignment horizontal="center" wrapText="1"/>
    </xf>
    <xf numFmtId="14" fontId="25" fillId="0" borderId="4" xfId="0" applyNumberFormat="1" applyFont="1" applyBorder="1" applyAlignment="1">
      <alignment horizontal="center" vertical="center" wrapText="1"/>
    </xf>
    <xf numFmtId="0" fontId="28" fillId="15" borderId="27" xfId="0" applyFont="1" applyFill="1" applyBorder="1" applyAlignment="1">
      <alignment horizontal="right"/>
    </xf>
    <xf numFmtId="0" fontId="18" fillId="7" borderId="27" xfId="0" applyFont="1" applyFill="1" applyBorder="1" applyAlignment="1">
      <alignment horizontal="right"/>
    </xf>
    <xf numFmtId="0" fontId="18" fillId="10" borderId="23" xfId="0" applyFont="1" applyFill="1" applyBorder="1" applyAlignment="1">
      <alignment horizontal="right"/>
    </xf>
    <xf numFmtId="0" fontId="18" fillId="15" borderId="22" xfId="0" applyFont="1" applyFill="1" applyBorder="1" applyAlignment="1">
      <alignment horizontal="right"/>
    </xf>
    <xf numFmtId="0" fontId="18" fillId="10" borderId="8" xfId="0" applyFont="1" applyFill="1" applyBorder="1" applyAlignment="1">
      <alignment horizontal="right"/>
    </xf>
    <xf numFmtId="0" fontId="35" fillId="0" borderId="0" xfId="0" applyFont="1" applyFill="1" applyBorder="1" applyAlignment="1">
      <alignment vertical="top" wrapText="1"/>
    </xf>
    <xf numFmtId="2" fontId="17" fillId="2" borderId="0" xfId="0" applyNumberFormat="1" applyFont="1" applyFill="1"/>
    <xf numFmtId="4" fontId="17" fillId="2" borderId="0" xfId="0" applyNumberFormat="1" applyFont="1" applyFill="1"/>
    <xf numFmtId="2" fontId="17" fillId="0" borderId="0" xfId="0" applyNumberFormat="1" applyFont="1"/>
    <xf numFmtId="0" fontId="36" fillId="0" borderId="0" xfId="0" applyFont="1" applyFill="1" applyBorder="1" applyAlignment="1">
      <alignment vertical="top" wrapText="1"/>
    </xf>
    <xf numFmtId="0" fontId="17" fillId="0" borderId="0" xfId="0" applyFont="1"/>
    <xf numFmtId="4" fontId="17" fillId="0" borderId="0" xfId="0" applyNumberFormat="1" applyFont="1"/>
    <xf numFmtId="164" fontId="37" fillId="0" borderId="0" xfId="0" applyNumberFormat="1" applyFont="1" applyFill="1" applyBorder="1" applyAlignment="1">
      <alignment vertical="top" wrapText="1"/>
    </xf>
    <xf numFmtId="0" fontId="17" fillId="0" borderId="0" xfId="0" applyFont="1" applyFill="1" applyBorder="1"/>
    <xf numFmtId="4" fontId="38" fillId="0" borderId="0" xfId="0" applyNumberFormat="1" applyFont="1" applyFill="1" applyBorder="1" applyAlignment="1">
      <alignment wrapText="1"/>
    </xf>
    <xf numFmtId="165" fontId="17" fillId="0" borderId="0" xfId="0" applyNumberFormat="1" applyFont="1"/>
    <xf numFmtId="2" fontId="39" fillId="0" borderId="0" xfId="0" applyNumberFormat="1" applyFont="1" applyFill="1" applyAlignment="1">
      <alignment vertical="top" wrapText="1"/>
    </xf>
    <xf numFmtId="166" fontId="38" fillId="0" borderId="0" xfId="0" applyNumberFormat="1" applyFont="1"/>
    <xf numFmtId="167" fontId="36" fillId="0" borderId="1" xfId="0" applyNumberFormat="1" applyFont="1" applyFill="1" applyBorder="1" applyAlignment="1">
      <alignment horizontal="center" vertical="top" wrapText="1"/>
    </xf>
    <xf numFmtId="14" fontId="17" fillId="0" borderId="2" xfId="0" applyNumberFormat="1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4" fontId="35" fillId="0" borderId="5" xfId="0" applyNumberFormat="1" applyFont="1" applyBorder="1" applyAlignment="1">
      <alignment horizontal="center" wrapText="1"/>
    </xf>
    <xf numFmtId="166" fontId="17" fillId="0" borderId="5" xfId="0" applyNumberFormat="1" applyFont="1" applyBorder="1" applyAlignment="1">
      <alignment horizontal="center"/>
    </xf>
    <xf numFmtId="166" fontId="17" fillId="0" borderId="2" xfId="0" applyNumberFormat="1" applyFont="1" applyBorder="1" applyAlignment="1">
      <alignment horizontal="center"/>
    </xf>
    <xf numFmtId="166" fontId="17" fillId="0" borderId="3" xfId="0" applyNumberFormat="1" applyFont="1" applyBorder="1" applyAlignment="1">
      <alignment horizontal="center"/>
    </xf>
    <xf numFmtId="166" fontId="17" fillId="0" borderId="4" xfId="0" applyNumberFormat="1" applyFont="1" applyBorder="1" applyAlignment="1">
      <alignment horizontal="center"/>
    </xf>
    <xf numFmtId="167" fontId="40" fillId="0" borderId="5" xfId="0" applyNumberFormat="1" applyFont="1" applyFill="1" applyBorder="1" applyAlignment="1">
      <alignment horizontal="center" vertical="top" wrapText="1"/>
    </xf>
    <xf numFmtId="0" fontId="41" fillId="0" borderId="0" xfId="0" applyNumberFormat="1" applyFont="1" applyFill="1" applyAlignment="1">
      <alignment horizontal="center" vertical="top" wrapText="1"/>
    </xf>
    <xf numFmtId="4" fontId="35" fillId="0" borderId="6" xfId="0" applyNumberFormat="1" applyFont="1" applyBorder="1" applyAlignment="1">
      <alignment horizontal="center" wrapText="1"/>
    </xf>
    <xf numFmtId="166" fontId="17" fillId="0" borderId="6" xfId="0" applyNumberFormat="1" applyFont="1" applyBorder="1" applyAlignment="1">
      <alignment horizontal="center"/>
    </xf>
    <xf numFmtId="167" fontId="40" fillId="0" borderId="7" xfId="0" applyNumberFormat="1" applyFont="1" applyFill="1" applyBorder="1" applyAlignment="1">
      <alignment horizontal="center" vertical="top" wrapText="1"/>
    </xf>
    <xf numFmtId="0" fontId="42" fillId="0" borderId="8" xfId="0" applyFont="1" applyFill="1" applyBorder="1" applyAlignment="1">
      <alignment vertical="top" wrapText="1"/>
    </xf>
    <xf numFmtId="0" fontId="42" fillId="3" borderId="2" xfId="0" applyFont="1" applyFill="1" applyBorder="1" applyAlignment="1">
      <alignment vertical="top" wrapText="1"/>
    </xf>
    <xf numFmtId="0" fontId="42" fillId="3" borderId="30" xfId="0" applyFont="1" applyFill="1" applyBorder="1" applyAlignment="1">
      <alignment vertical="top" wrapText="1"/>
    </xf>
    <xf numFmtId="0" fontId="42" fillId="3" borderId="4" xfId="0" applyFont="1" applyFill="1" applyBorder="1" applyAlignment="1">
      <alignment vertical="top" wrapText="1"/>
    </xf>
    <xf numFmtId="164" fontId="42" fillId="3" borderId="4" xfId="0" applyNumberFormat="1" applyFont="1" applyFill="1" applyBorder="1" applyAlignment="1">
      <alignment vertical="top" wrapText="1"/>
    </xf>
    <xf numFmtId="0" fontId="42" fillId="3" borderId="8" xfId="0" applyFont="1" applyFill="1" applyBorder="1" applyAlignment="1">
      <alignment horizontal="center" vertical="top" wrapText="1"/>
    </xf>
    <xf numFmtId="14" fontId="17" fillId="4" borderId="8" xfId="0" applyNumberFormat="1" applyFont="1" applyFill="1" applyBorder="1" applyAlignment="1">
      <alignment horizontal="center"/>
    </xf>
    <xf numFmtId="0" fontId="42" fillId="0" borderId="8" xfId="0" applyFont="1" applyFill="1" applyBorder="1" applyAlignment="1">
      <alignment wrapText="1"/>
    </xf>
    <xf numFmtId="0" fontId="17" fillId="0" borderId="0" xfId="0" applyFont="1" applyFill="1"/>
    <xf numFmtId="168" fontId="35" fillId="0" borderId="0" xfId="0" applyNumberFormat="1" applyFont="1" applyFill="1" applyBorder="1" applyAlignment="1">
      <alignment vertical="top" wrapText="1"/>
    </xf>
    <xf numFmtId="4" fontId="17" fillId="10" borderId="0" xfId="0" applyNumberFormat="1" applyFont="1" applyFill="1"/>
    <xf numFmtId="165" fontId="35" fillId="0" borderId="0" xfId="0" applyNumberFormat="1" applyFont="1" applyFill="1" applyBorder="1" applyAlignment="1">
      <alignment vertical="top" wrapText="1"/>
    </xf>
    <xf numFmtId="165" fontId="35" fillId="10" borderId="0" xfId="0" applyNumberFormat="1" applyFont="1" applyFill="1" applyBorder="1" applyAlignment="1">
      <alignment vertical="top" wrapText="1"/>
    </xf>
    <xf numFmtId="0" fontId="17" fillId="10" borderId="0" xfId="0" applyFont="1" applyFill="1"/>
    <xf numFmtId="165" fontId="43" fillId="0" borderId="0" xfId="0" applyNumberFormat="1" applyFont="1" applyFill="1" applyBorder="1" applyAlignment="1">
      <alignment vertical="top" wrapText="1"/>
    </xf>
    <xf numFmtId="165" fontId="43" fillId="0" borderId="10" xfId="0" applyNumberFormat="1" applyFont="1" applyFill="1" applyBorder="1" applyAlignment="1">
      <alignment vertical="top" wrapText="1"/>
    </xf>
    <xf numFmtId="2" fontId="44" fillId="2" borderId="0" xfId="0" applyNumberFormat="1" applyFont="1" applyFill="1"/>
    <xf numFmtId="2" fontId="44" fillId="0" borderId="0" xfId="0" applyNumberFormat="1" applyFont="1"/>
    <xf numFmtId="0" fontId="44" fillId="0" borderId="0" xfId="0" applyFont="1"/>
    <xf numFmtId="166" fontId="45" fillId="0" borderId="0" xfId="0" applyNumberFormat="1" applyFont="1"/>
    <xf numFmtId="0" fontId="44" fillId="0" borderId="3" xfId="0" applyFont="1" applyBorder="1" applyAlignment="1">
      <alignment horizontal="center"/>
    </xf>
    <xf numFmtId="0" fontId="46" fillId="3" borderId="3" xfId="0" applyFont="1" applyFill="1" applyBorder="1" applyAlignment="1">
      <alignment vertical="top" wrapText="1"/>
    </xf>
    <xf numFmtId="0" fontId="47" fillId="10" borderId="0" xfId="0" applyFont="1" applyFill="1" applyBorder="1" applyAlignment="1">
      <alignment vertical="top" wrapText="1"/>
    </xf>
    <xf numFmtId="165" fontId="47" fillId="10" borderId="0" xfId="0" applyNumberFormat="1" applyFont="1" applyFill="1" applyBorder="1" applyAlignment="1">
      <alignment vertical="top" wrapText="1"/>
    </xf>
    <xf numFmtId="0" fontId="44" fillId="10" borderId="0" xfId="0" applyFont="1" applyFill="1"/>
    <xf numFmtId="165" fontId="47" fillId="0" borderId="0" xfId="0" applyNumberFormat="1" applyFont="1" applyFill="1" applyBorder="1" applyAlignment="1">
      <alignment vertical="top" wrapText="1"/>
    </xf>
    <xf numFmtId="165" fontId="0" fillId="10" borderId="22" xfId="0" applyNumberFormat="1" applyFont="1" applyFill="1" applyBorder="1" applyAlignment="1">
      <alignment vertical="center"/>
    </xf>
    <xf numFmtId="165" fontId="48" fillId="10" borderId="22" xfId="0" applyNumberFormat="1" applyFont="1" applyFill="1" applyBorder="1" applyAlignment="1">
      <alignment vertical="center" wrapText="1"/>
    </xf>
    <xf numFmtId="165" fontId="49" fillId="10" borderId="22" xfId="0" applyNumberFormat="1" applyFont="1" applyFill="1" applyBorder="1" applyAlignment="1">
      <alignment vertical="center" wrapText="1"/>
    </xf>
    <xf numFmtId="4" fontId="0" fillId="10" borderId="22" xfId="0" applyNumberFormat="1" applyFont="1" applyFill="1" applyBorder="1" applyAlignment="1">
      <alignment vertical="center"/>
    </xf>
    <xf numFmtId="168" fontId="48" fillId="10" borderId="22" xfId="0" applyNumberFormat="1" applyFont="1" applyFill="1" applyBorder="1" applyAlignment="1">
      <alignment vertical="center" wrapText="1"/>
    </xf>
    <xf numFmtId="2" fontId="0" fillId="10" borderId="22" xfId="0" applyNumberFormat="1" applyFont="1" applyFill="1" applyBorder="1" applyAlignment="1">
      <alignment vertical="center"/>
    </xf>
    <xf numFmtId="165" fontId="0" fillId="10" borderId="23" xfId="0" applyNumberFormat="1" applyFont="1" applyFill="1" applyBorder="1" applyAlignment="1">
      <alignment vertical="center"/>
    </xf>
    <xf numFmtId="165" fontId="48" fillId="10" borderId="23" xfId="0" applyNumberFormat="1" applyFont="1" applyFill="1" applyBorder="1" applyAlignment="1">
      <alignment vertical="center" wrapText="1"/>
    </xf>
    <xf numFmtId="165" fontId="49" fillId="10" borderId="23" xfId="0" applyNumberFormat="1" applyFont="1" applyFill="1" applyBorder="1" applyAlignment="1">
      <alignment vertical="center" wrapText="1"/>
    </xf>
    <xf numFmtId="4" fontId="0" fillId="10" borderId="23" xfId="0" applyNumberFormat="1" applyFont="1" applyFill="1" applyBorder="1" applyAlignment="1">
      <alignment vertical="center"/>
    </xf>
    <xf numFmtId="168" fontId="48" fillId="10" borderId="23" xfId="0" applyNumberFormat="1" applyFont="1" applyFill="1" applyBorder="1" applyAlignment="1">
      <alignment vertical="center" wrapText="1"/>
    </xf>
    <xf numFmtId="2" fontId="0" fillId="10" borderId="23" xfId="0" applyNumberFormat="1" applyFont="1" applyFill="1" applyBorder="1" applyAlignment="1">
      <alignment vertical="center"/>
    </xf>
    <xf numFmtId="165" fontId="0" fillId="4" borderId="23" xfId="0" applyNumberFormat="1" applyFont="1" applyFill="1" applyBorder="1" applyAlignment="1">
      <alignment vertical="center"/>
    </xf>
    <xf numFmtId="0" fontId="0" fillId="4" borderId="23" xfId="0" applyFont="1" applyFill="1" applyBorder="1" applyAlignment="1">
      <alignment vertical="center"/>
    </xf>
    <xf numFmtId="165" fontId="49" fillId="4" borderId="23" xfId="0" applyNumberFormat="1" applyFont="1" applyFill="1" applyBorder="1" applyAlignment="1">
      <alignment vertical="center" wrapText="1"/>
    </xf>
    <xf numFmtId="165" fontId="48" fillId="4" borderId="23" xfId="0" applyNumberFormat="1" applyFont="1" applyFill="1" applyBorder="1" applyAlignment="1">
      <alignment vertical="center" wrapText="1"/>
    </xf>
    <xf numFmtId="4" fontId="0" fillId="4" borderId="23" xfId="0" applyNumberFormat="1" applyFont="1" applyFill="1" applyBorder="1" applyAlignment="1">
      <alignment vertical="center"/>
    </xf>
    <xf numFmtId="168" fontId="48" fillId="4" borderId="23" xfId="0" applyNumberFormat="1" applyFont="1" applyFill="1" applyBorder="1" applyAlignment="1">
      <alignment vertical="center" wrapText="1"/>
    </xf>
    <xf numFmtId="2" fontId="0" fillId="4" borderId="23" xfId="0" applyNumberFormat="1" applyFont="1" applyFill="1" applyBorder="1" applyAlignment="1">
      <alignment vertical="center"/>
    </xf>
    <xf numFmtId="165" fontId="50" fillId="4" borderId="23" xfId="0" applyNumberFormat="1" applyFont="1" applyFill="1" applyBorder="1" applyAlignment="1">
      <alignment vertical="center"/>
    </xf>
    <xf numFmtId="0" fontId="51" fillId="4" borderId="23" xfId="0" applyFont="1" applyFill="1" applyBorder="1" applyAlignment="1">
      <alignment vertical="center"/>
    </xf>
    <xf numFmtId="0" fontId="0" fillId="10" borderId="23" xfId="0" applyFont="1" applyFill="1" applyBorder="1" applyAlignment="1">
      <alignment vertical="center"/>
    </xf>
    <xf numFmtId="0" fontId="51" fillId="10" borderId="23" xfId="0" applyFont="1" applyFill="1" applyBorder="1" applyAlignment="1">
      <alignment vertical="center"/>
    </xf>
    <xf numFmtId="165" fontId="52" fillId="10" borderId="23" xfId="0" applyNumberFormat="1" applyFont="1" applyFill="1" applyBorder="1" applyAlignment="1">
      <alignment vertical="center" wrapText="1"/>
    </xf>
    <xf numFmtId="165" fontId="52" fillId="4" borderId="23" xfId="0" applyNumberFormat="1" applyFont="1" applyFill="1" applyBorder="1" applyAlignment="1">
      <alignment vertical="center" wrapText="1"/>
    </xf>
    <xf numFmtId="0" fontId="49" fillId="10" borderId="23" xfId="0" applyFont="1" applyFill="1" applyBorder="1" applyAlignment="1">
      <alignment vertical="center" wrapText="1"/>
    </xf>
    <xf numFmtId="0" fontId="49" fillId="4" borderId="23" xfId="0" applyFont="1" applyFill="1" applyBorder="1" applyAlignment="1">
      <alignment vertical="center" wrapText="1"/>
    </xf>
    <xf numFmtId="165" fontId="0" fillId="4" borderId="23" xfId="0" applyNumberFormat="1" applyFont="1" applyFill="1" applyBorder="1" applyAlignment="1">
      <alignment horizontal="left" vertical="center"/>
    </xf>
    <xf numFmtId="0" fontId="48" fillId="10" borderId="23" xfId="0" applyFont="1" applyFill="1" applyBorder="1" applyAlignment="1">
      <alignment vertical="center" wrapText="1"/>
    </xf>
    <xf numFmtId="168" fontId="53" fillId="10" borderId="22" xfId="0" applyNumberFormat="1" applyFont="1" applyFill="1" applyBorder="1" applyAlignment="1">
      <alignment vertical="center" wrapText="1"/>
    </xf>
    <xf numFmtId="168" fontId="53" fillId="10" borderId="23" xfId="0" applyNumberFormat="1" applyFont="1" applyFill="1" applyBorder="1" applyAlignment="1">
      <alignment vertical="center" wrapText="1"/>
    </xf>
    <xf numFmtId="168" fontId="53" fillId="4" borderId="23" xfId="0" applyNumberFormat="1" applyFont="1" applyFill="1" applyBorder="1" applyAlignment="1">
      <alignment vertical="center" wrapText="1"/>
    </xf>
    <xf numFmtId="165" fontId="53" fillId="4" borderId="23" xfId="0" applyNumberFormat="1" applyFont="1" applyFill="1" applyBorder="1" applyAlignment="1">
      <alignment vertical="center" wrapText="1"/>
    </xf>
    <xf numFmtId="0" fontId="14" fillId="4" borderId="23" xfId="0" applyFont="1" applyFill="1" applyBorder="1" applyAlignment="1">
      <alignment vertical="center"/>
    </xf>
    <xf numFmtId="4" fontId="14" fillId="10" borderId="23" xfId="0" applyNumberFormat="1" applyFont="1" applyFill="1" applyBorder="1" applyAlignment="1">
      <alignment vertical="center"/>
    </xf>
    <xf numFmtId="165" fontId="14" fillId="4" borderId="23" xfId="0" applyNumberFormat="1" applyFont="1" applyFill="1" applyBorder="1" applyAlignment="1">
      <alignment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7"/>
  <sheetViews>
    <sheetView tabSelected="1" topLeftCell="A6" workbookViewId="0">
      <selection activeCell="U14" sqref="U14"/>
    </sheetView>
  </sheetViews>
  <sheetFormatPr defaultColWidth="11.375" defaultRowHeight="18" x14ac:dyDescent="0.25"/>
  <cols>
    <col min="1" max="1" width="16.125" style="62" customWidth="1"/>
    <col min="2" max="2" width="13.75" style="193" customWidth="1"/>
    <col min="3" max="3" width="10.875" style="162" customWidth="1"/>
    <col min="4" max="4" width="11" style="162" customWidth="1"/>
    <col min="5" max="5" width="11.125" style="162" customWidth="1"/>
    <col min="6" max="6" width="9.75" style="203" hidden="1" customWidth="1"/>
    <col min="7" max="7" width="10.875" style="162" customWidth="1"/>
    <col min="8" max="8" width="11.375" style="162" customWidth="1"/>
    <col min="9" max="9" width="11" style="162" customWidth="1"/>
    <col min="10" max="18" width="9.75" style="162" customWidth="1"/>
    <col min="19" max="19" width="9.75" style="163" customWidth="1"/>
    <col min="20" max="20" width="9.75" style="162" customWidth="1"/>
    <col min="21" max="21" width="31.125" customWidth="1"/>
  </cols>
  <sheetData>
    <row r="1" spans="1:28" hidden="1" x14ac:dyDescent="0.25">
      <c r="B1" s="157"/>
      <c r="C1" s="158">
        <f t="shared" ref="C1:L1" si="0">SUM(C10:C279)</f>
        <v>1379570.3229999992</v>
      </c>
      <c r="D1" s="158">
        <f t="shared" si="0"/>
        <v>775097.45399999991</v>
      </c>
      <c r="E1" s="158">
        <f t="shared" si="0"/>
        <v>2154674.6870000008</v>
      </c>
      <c r="F1" s="201"/>
      <c r="G1" s="158">
        <f>SUM(G10:G295)</f>
        <v>1395630.629</v>
      </c>
      <c r="H1" s="158">
        <f>SUM(H10:H295)</f>
        <v>783060.75399999996</v>
      </c>
      <c r="I1" s="158">
        <f>SUM(I10:I295)</f>
        <v>2178698.3429999999</v>
      </c>
      <c r="J1" s="158" t="e">
        <f t="shared" si="0"/>
        <v>#VALUE!</v>
      </c>
      <c r="K1" s="158">
        <f t="shared" si="0"/>
        <v>7753.7500000000073</v>
      </c>
      <c r="L1" s="158">
        <f t="shared" si="0"/>
        <v>23387.706000000006</v>
      </c>
      <c r="M1" s="158">
        <f>SUM(M10:M280)</f>
        <v>-233453.36526394729</v>
      </c>
      <c r="N1" s="158">
        <f>SUM(N10:N280)</f>
        <v>72177.77</v>
      </c>
      <c r="O1" s="158" t="e">
        <f>SUM(O10:O281)</f>
        <v>#VALUE!</v>
      </c>
      <c r="P1" s="158">
        <f>SUM(P10:P281)</f>
        <v>25122.117600000023</v>
      </c>
      <c r="Q1" s="159" t="e">
        <f>SUM(Q10:Q280)</f>
        <v>#VALUE!</v>
      </c>
      <c r="R1" s="159">
        <f>SUM(R10:R280)</f>
        <v>0</v>
      </c>
      <c r="S1" s="159" t="e">
        <f ca="1">SUM(S10:S280)</f>
        <v>#VALUE!</v>
      </c>
      <c r="T1" s="160"/>
    </row>
    <row r="2" spans="1:28" hidden="1" x14ac:dyDescent="0.25">
      <c r="B2" s="161"/>
      <c r="E2" s="160"/>
      <c r="F2" s="202"/>
      <c r="I2" s="160"/>
      <c r="L2" s="160"/>
      <c r="M2" s="160">
        <v>-145807.63199294731</v>
      </c>
      <c r="N2" s="160">
        <v>134901.47000000003</v>
      </c>
      <c r="Q2" s="159"/>
      <c r="R2" s="160"/>
      <c r="T2" s="160"/>
    </row>
    <row r="3" spans="1:28" ht="19.5" hidden="1" x14ac:dyDescent="0.25">
      <c r="B3" s="164"/>
      <c r="O3" s="165"/>
      <c r="P3" s="165"/>
      <c r="Q3" s="165"/>
      <c r="R3" s="165"/>
      <c r="S3" s="166"/>
      <c r="V3" s="117"/>
      <c r="W3" s="117"/>
      <c r="X3" s="117"/>
      <c r="Y3" s="117"/>
      <c r="Z3" s="117"/>
      <c r="AA3" s="117"/>
      <c r="AB3" s="117"/>
    </row>
    <row r="4" spans="1:28" ht="19.5" hidden="1" x14ac:dyDescent="0.25">
      <c r="B4" s="164"/>
      <c r="V4" s="117"/>
      <c r="W4" s="117"/>
      <c r="X4" s="117"/>
      <c r="Y4" s="117"/>
      <c r="Z4" s="117"/>
      <c r="AA4" s="117"/>
      <c r="AB4" s="117"/>
    </row>
    <row r="5" spans="1:28" hidden="1" x14ac:dyDescent="0.25">
      <c r="B5" s="164"/>
      <c r="Q5" s="167"/>
      <c r="R5" s="167"/>
    </row>
    <row r="6" spans="1:28" ht="22.5" customHeight="1" thickBot="1" x14ac:dyDescent="0.3">
      <c r="B6" s="168"/>
      <c r="E6" s="169" t="s">
        <v>0</v>
      </c>
      <c r="F6" s="204"/>
      <c r="I6" s="169"/>
      <c r="L6" s="169"/>
      <c r="M6" s="169"/>
      <c r="N6" s="169" t="s">
        <v>1</v>
      </c>
      <c r="O6" s="169">
        <v>8.2100000000000009</v>
      </c>
      <c r="P6" s="169">
        <v>3.24</v>
      </c>
    </row>
    <row r="7" spans="1:28" ht="18.75" thickBot="1" x14ac:dyDescent="0.3">
      <c r="B7" s="170" t="s">
        <v>610</v>
      </c>
      <c r="C7" s="171">
        <v>44920</v>
      </c>
      <c r="D7" s="172"/>
      <c r="E7" s="173"/>
      <c r="F7" s="205"/>
      <c r="G7" s="171">
        <v>44953</v>
      </c>
      <c r="H7" s="172"/>
      <c r="I7" s="173"/>
      <c r="J7" s="174" t="s">
        <v>2</v>
      </c>
      <c r="K7" s="172"/>
      <c r="L7" s="173"/>
      <c r="M7" s="175" t="s">
        <v>3</v>
      </c>
      <c r="N7" s="176" t="s">
        <v>4</v>
      </c>
      <c r="O7" s="177" t="s">
        <v>5</v>
      </c>
      <c r="P7" s="178"/>
      <c r="Q7" s="179"/>
      <c r="R7" s="176" t="s">
        <v>6</v>
      </c>
      <c r="S7" s="175" t="s">
        <v>7</v>
      </c>
      <c r="T7" s="180"/>
    </row>
    <row r="8" spans="1:28" ht="18.75" thickBot="1" x14ac:dyDescent="0.3">
      <c r="A8" s="79" t="s">
        <v>302</v>
      </c>
      <c r="B8" s="181">
        <v>2023</v>
      </c>
      <c r="C8" s="174" t="s">
        <v>8</v>
      </c>
      <c r="D8" s="172"/>
      <c r="E8" s="173"/>
      <c r="F8" s="205"/>
      <c r="G8" s="174" t="s">
        <v>8</v>
      </c>
      <c r="H8" s="172"/>
      <c r="I8" s="173"/>
      <c r="J8" s="174" t="s">
        <v>8</v>
      </c>
      <c r="K8" s="172"/>
      <c r="L8" s="173"/>
      <c r="M8" s="182"/>
      <c r="N8" s="183" t="s">
        <v>9</v>
      </c>
      <c r="O8" s="177" t="s">
        <v>10</v>
      </c>
      <c r="P8" s="178"/>
      <c r="Q8" s="179"/>
      <c r="R8" s="183" t="s">
        <v>11</v>
      </c>
      <c r="S8" s="182"/>
      <c r="T8" s="184"/>
    </row>
    <row r="9" spans="1:28" ht="18.75" thickBot="1" x14ac:dyDescent="0.3">
      <c r="A9" s="156" t="s">
        <v>303</v>
      </c>
      <c r="B9" s="185" t="s">
        <v>12</v>
      </c>
      <c r="C9" s="186" t="s">
        <v>13</v>
      </c>
      <c r="D9" s="187" t="s">
        <v>14</v>
      </c>
      <c r="E9" s="188" t="s">
        <v>15</v>
      </c>
      <c r="F9" s="206"/>
      <c r="G9" s="186" t="s">
        <v>13</v>
      </c>
      <c r="H9" s="187" t="s">
        <v>14</v>
      </c>
      <c r="I9" s="188" t="s">
        <v>15</v>
      </c>
      <c r="J9" s="186" t="s">
        <v>13</v>
      </c>
      <c r="K9" s="187" t="s">
        <v>14</v>
      </c>
      <c r="L9" s="188" t="s">
        <v>16</v>
      </c>
      <c r="M9" s="189">
        <v>44927</v>
      </c>
      <c r="N9" s="189">
        <v>44963</v>
      </c>
      <c r="O9" s="190" t="s">
        <v>17</v>
      </c>
      <c r="P9" s="190" t="s">
        <v>18</v>
      </c>
      <c r="Q9" s="190" t="s">
        <v>16</v>
      </c>
      <c r="R9" s="190" t="s">
        <v>19</v>
      </c>
      <c r="S9" s="191">
        <v>44963</v>
      </c>
      <c r="T9" s="192" t="s">
        <v>20</v>
      </c>
    </row>
    <row r="10" spans="1:28" ht="17.100000000000001" customHeight="1" x14ac:dyDescent="0.25">
      <c r="A10" s="155" t="s">
        <v>566</v>
      </c>
      <c r="B10" s="211" t="s">
        <v>21</v>
      </c>
      <c r="C10" s="212">
        <v>4660.4800000000005</v>
      </c>
      <c r="D10" s="212">
        <v>2244.9700000000003</v>
      </c>
      <c r="E10" s="212">
        <v>6905.56</v>
      </c>
      <c r="F10" s="213" t="s">
        <v>442</v>
      </c>
      <c r="G10" s="212">
        <v>4664.1500000000005</v>
      </c>
      <c r="H10" s="212">
        <v>2245</v>
      </c>
      <c r="I10" s="212">
        <v>6909.28</v>
      </c>
      <c r="J10" s="212">
        <f>G10-C10</f>
        <v>3.6700000000000728</v>
      </c>
      <c r="K10" s="212">
        <f>H10-D10</f>
        <v>2.9999999999745341E-2</v>
      </c>
      <c r="L10" s="212">
        <f>I10-E10</f>
        <v>3.7199999999993452</v>
      </c>
      <c r="M10" s="214">
        <v>-3219.9142000000056</v>
      </c>
      <c r="N10" s="240"/>
      <c r="O10" s="215">
        <f>J10*O$6</f>
        <v>30.130700000000601</v>
      </c>
      <c r="P10" s="211">
        <f t="shared" ref="O10:P16" si="1">K10*P$6</f>
        <v>9.7199999999174919E-2</v>
      </c>
      <c r="Q10" s="211">
        <f>SUM(O10:P10)</f>
        <v>30.227899999999778</v>
      </c>
      <c r="R10" s="211"/>
      <c r="S10" s="214">
        <f>M10-Q10+N10+R10</f>
        <v>-3250.1421000000055</v>
      </c>
      <c r="T10" s="216" t="str">
        <f>B10</f>
        <v xml:space="preserve">№002 </v>
      </c>
    </row>
    <row r="11" spans="1:28" ht="17.100000000000001" customHeight="1" x14ac:dyDescent="0.25">
      <c r="A11" s="64"/>
      <c r="B11" s="217" t="s">
        <v>22</v>
      </c>
      <c r="C11" s="218">
        <v>4637.5</v>
      </c>
      <c r="D11" s="218">
        <v>5534.09</v>
      </c>
      <c r="E11" s="218">
        <v>10171.719999999999</v>
      </c>
      <c r="F11" s="219" t="s">
        <v>443</v>
      </c>
      <c r="G11" s="218">
        <v>4637.5</v>
      </c>
      <c r="H11" s="218">
        <v>5534.09</v>
      </c>
      <c r="I11" s="218">
        <v>10171.719999999999</v>
      </c>
      <c r="J11" s="218">
        <f>G11-C11</f>
        <v>0</v>
      </c>
      <c r="K11" s="218">
        <f>H11-D11</f>
        <v>0</v>
      </c>
      <c r="L11" s="218">
        <f>I11-E11</f>
        <v>0</v>
      </c>
      <c r="M11" s="220">
        <v>1374.9742000000026</v>
      </c>
      <c r="N11" s="241"/>
      <c r="O11" s="221">
        <f>J11*O$6</f>
        <v>0</v>
      </c>
      <c r="P11" s="217">
        <f t="shared" si="1"/>
        <v>0</v>
      </c>
      <c r="Q11" s="217">
        <f>SUM(O11:P11)</f>
        <v>0</v>
      </c>
      <c r="R11" s="217"/>
      <c r="S11" s="220">
        <f t="shared" ref="S11:S16" si="2">M11-Q11+N11+R11</f>
        <v>1374.9742000000026</v>
      </c>
      <c r="T11" s="222" t="str">
        <f>B11</f>
        <v xml:space="preserve">№003 </v>
      </c>
    </row>
    <row r="12" spans="1:28" ht="17.100000000000001" customHeight="1" x14ac:dyDescent="0.25">
      <c r="A12" s="64"/>
      <c r="B12" s="217" t="s">
        <v>23</v>
      </c>
      <c r="C12" s="218">
        <v>7156.59</v>
      </c>
      <c r="D12" s="218">
        <v>3093.59</v>
      </c>
      <c r="E12" s="218">
        <v>10250.200000000001</v>
      </c>
      <c r="F12" s="219" t="s">
        <v>23</v>
      </c>
      <c r="G12" s="218">
        <v>7167.12</v>
      </c>
      <c r="H12" s="218">
        <v>3101.6800000000003</v>
      </c>
      <c r="I12" s="218">
        <v>10268.82</v>
      </c>
      <c r="J12" s="218">
        <f>G12-C12</f>
        <v>10.529999999999745</v>
      </c>
      <c r="K12" s="218">
        <f>H12-D12</f>
        <v>8.0900000000001455</v>
      </c>
      <c r="L12" s="218">
        <f>I12-E12</f>
        <v>18.619999999998981</v>
      </c>
      <c r="M12" s="220">
        <v>-289.8785999999991</v>
      </c>
      <c r="N12" s="241"/>
      <c r="O12" s="221">
        <f>J12*O$6</f>
        <v>86.451299999997914</v>
      </c>
      <c r="P12" s="222">
        <f t="shared" si="1"/>
        <v>26.211600000000473</v>
      </c>
      <c r="Q12" s="217">
        <f t="shared" ref="Q12:Q75" si="3">SUM(O12:P12)</f>
        <v>112.66289999999839</v>
      </c>
      <c r="R12" s="217"/>
      <c r="S12" s="220">
        <f t="shared" si="2"/>
        <v>-402.54149999999748</v>
      </c>
      <c r="T12" s="222" t="str">
        <f>B12</f>
        <v xml:space="preserve">№004 </v>
      </c>
    </row>
    <row r="13" spans="1:28" ht="17.100000000000001" customHeight="1" x14ac:dyDescent="0.25">
      <c r="A13" s="64"/>
      <c r="B13" s="217" t="s">
        <v>24</v>
      </c>
      <c r="C13" s="218">
        <v>1126.82</v>
      </c>
      <c r="D13" s="218">
        <v>1544.95</v>
      </c>
      <c r="E13" s="218">
        <v>2671.91</v>
      </c>
      <c r="F13" s="219" t="s">
        <v>24</v>
      </c>
      <c r="G13" s="218">
        <v>1126.82</v>
      </c>
      <c r="H13" s="218">
        <v>1544.95</v>
      </c>
      <c r="I13" s="218">
        <v>2671.91</v>
      </c>
      <c r="J13" s="218">
        <f>G13-C13</f>
        <v>0</v>
      </c>
      <c r="K13" s="218">
        <f>H13-D13</f>
        <v>0</v>
      </c>
      <c r="L13" s="218">
        <f>I13-E13</f>
        <v>0</v>
      </c>
      <c r="M13" s="220">
        <v>-1796.7406000000005</v>
      </c>
      <c r="N13" s="241"/>
      <c r="O13" s="221">
        <f t="shared" si="1"/>
        <v>0</v>
      </c>
      <c r="P13" s="222">
        <f t="shared" si="1"/>
        <v>0</v>
      </c>
      <c r="Q13" s="217">
        <f t="shared" si="3"/>
        <v>0</v>
      </c>
      <c r="R13" s="217"/>
      <c r="S13" s="220">
        <f t="shared" si="2"/>
        <v>-1796.7406000000005</v>
      </c>
      <c r="T13" s="222" t="str">
        <f>B13</f>
        <v xml:space="preserve">№005 </v>
      </c>
    </row>
    <row r="14" spans="1:28" ht="17.100000000000001" customHeight="1" x14ac:dyDescent="0.25">
      <c r="A14" s="88" t="s">
        <v>567</v>
      </c>
      <c r="B14" s="217" t="s">
        <v>25</v>
      </c>
      <c r="C14" s="218">
        <v>4679.49</v>
      </c>
      <c r="D14" s="218">
        <v>2379.4</v>
      </c>
      <c r="E14" s="218">
        <v>7058.9000000000005</v>
      </c>
      <c r="F14" s="219" t="s">
        <v>25</v>
      </c>
      <c r="G14" s="218">
        <v>4679.49</v>
      </c>
      <c r="H14" s="218">
        <v>2379.4</v>
      </c>
      <c r="I14" s="218">
        <v>7058.9000000000005</v>
      </c>
      <c r="J14" s="218">
        <f>G14-C14</f>
        <v>0</v>
      </c>
      <c r="K14" s="218">
        <f>H14-D14</f>
        <v>0</v>
      </c>
      <c r="L14" s="218">
        <f>I14-E14</f>
        <v>0</v>
      </c>
      <c r="M14" s="220">
        <v>-4851.0344999999961</v>
      </c>
      <c r="N14" s="241"/>
      <c r="O14" s="221">
        <f t="shared" si="1"/>
        <v>0</v>
      </c>
      <c r="P14" s="222">
        <f>K14*P$6</f>
        <v>0</v>
      </c>
      <c r="Q14" s="217">
        <f t="shared" si="3"/>
        <v>0</v>
      </c>
      <c r="R14" s="217"/>
      <c r="S14" s="220">
        <f>M14-Q14+N14+R14</f>
        <v>-4851.0344999999961</v>
      </c>
      <c r="T14" s="222" t="str">
        <f>B14</f>
        <v xml:space="preserve">№006 </v>
      </c>
    </row>
    <row r="15" spans="1:28" ht="17.100000000000001" customHeight="1" x14ac:dyDescent="0.25">
      <c r="A15" s="65" t="s">
        <v>602</v>
      </c>
      <c r="B15" s="223" t="s">
        <v>26</v>
      </c>
      <c r="C15" s="224"/>
      <c r="D15" s="224"/>
      <c r="E15" s="224"/>
      <c r="F15" s="225"/>
      <c r="G15" s="224"/>
      <c r="H15" s="224"/>
      <c r="I15" s="224"/>
      <c r="J15" s="226">
        <f>G15-C15</f>
        <v>0</v>
      </c>
      <c r="K15" s="226">
        <f>H15-D15</f>
        <v>0</v>
      </c>
      <c r="L15" s="226">
        <f>I15-E15</f>
        <v>0</v>
      </c>
      <c r="M15" s="227">
        <v>566.9</v>
      </c>
      <c r="N15" s="242"/>
      <c r="O15" s="228"/>
      <c r="P15" s="229"/>
      <c r="Q15" s="223"/>
      <c r="R15" s="223"/>
      <c r="S15" s="227">
        <f>M15-Q15+N15+R15</f>
        <v>566.9</v>
      </c>
      <c r="T15" s="229" t="str">
        <f>B15</f>
        <v xml:space="preserve">№007 </v>
      </c>
    </row>
    <row r="16" spans="1:28" ht="17.100000000000001" customHeight="1" x14ac:dyDescent="0.25">
      <c r="A16" s="116" t="s">
        <v>607</v>
      </c>
      <c r="B16" s="223" t="s">
        <v>27</v>
      </c>
      <c r="C16" s="226">
        <v>3814.89</v>
      </c>
      <c r="D16" s="226">
        <v>772.47</v>
      </c>
      <c r="E16" s="226">
        <v>4587.37</v>
      </c>
      <c r="F16" s="225" t="s">
        <v>27</v>
      </c>
      <c r="G16" s="226">
        <v>3814.89</v>
      </c>
      <c r="H16" s="226">
        <v>772.47</v>
      </c>
      <c r="I16" s="226">
        <v>4587.37</v>
      </c>
      <c r="J16" s="226">
        <f>G16-C16</f>
        <v>0</v>
      </c>
      <c r="K16" s="226">
        <f>H16-D16</f>
        <v>0</v>
      </c>
      <c r="L16" s="226">
        <f>I16-E16</f>
        <v>0</v>
      </c>
      <c r="M16" s="227">
        <v>-3983.6115000000009</v>
      </c>
      <c r="N16" s="242"/>
      <c r="O16" s="228">
        <f t="shared" si="1"/>
        <v>0</v>
      </c>
      <c r="P16" s="229">
        <f t="shared" si="1"/>
        <v>0</v>
      </c>
      <c r="Q16" s="223">
        <f t="shared" si="3"/>
        <v>0</v>
      </c>
      <c r="R16" s="223"/>
      <c r="S16" s="227">
        <f t="shared" si="2"/>
        <v>-3983.6115000000009</v>
      </c>
      <c r="T16" s="229" t="str">
        <f>B16</f>
        <v xml:space="preserve">№008 </v>
      </c>
    </row>
    <row r="17" spans="1:21" ht="17.100000000000001" customHeight="1" x14ac:dyDescent="0.25">
      <c r="A17" s="64" t="s">
        <v>322</v>
      </c>
      <c r="B17" s="230" t="s">
        <v>28</v>
      </c>
      <c r="C17" s="224"/>
      <c r="D17" s="224"/>
      <c r="E17" s="224"/>
      <c r="F17" s="231"/>
      <c r="G17" s="224"/>
      <c r="H17" s="224"/>
      <c r="I17" s="224"/>
      <c r="J17" s="226">
        <f>G17-C17</f>
        <v>0</v>
      </c>
      <c r="K17" s="226">
        <f>H17-D17</f>
        <v>0</v>
      </c>
      <c r="L17" s="226">
        <f>I17-E17</f>
        <v>0</v>
      </c>
      <c r="M17" s="227">
        <v>153.49530000000289</v>
      </c>
      <c r="N17" s="242"/>
      <c r="O17" s="228"/>
      <c r="P17" s="229"/>
      <c r="Q17" s="223"/>
      <c r="R17" s="223"/>
      <c r="S17" s="227">
        <f>M17-Q17+N17</f>
        <v>153.49530000000289</v>
      </c>
      <c r="T17" s="229" t="str">
        <f>B17</f>
        <v>№009  сбыт</v>
      </c>
    </row>
    <row r="18" spans="1:21" ht="17.100000000000001" customHeight="1" x14ac:dyDescent="0.25">
      <c r="A18" s="64" t="s">
        <v>310</v>
      </c>
      <c r="B18" s="223" t="s">
        <v>413</v>
      </c>
      <c r="C18" s="224"/>
      <c r="D18" s="224"/>
      <c r="E18" s="224"/>
      <c r="F18" s="231"/>
      <c r="G18" s="224"/>
      <c r="H18" s="224"/>
      <c r="I18" s="224"/>
      <c r="J18" s="226">
        <f>G18-C18</f>
        <v>0</v>
      </c>
      <c r="K18" s="226">
        <f>H18-D18</f>
        <v>0</v>
      </c>
      <c r="L18" s="226">
        <f>I18-E18</f>
        <v>0</v>
      </c>
      <c r="M18" s="227">
        <v>2304.6133000000018</v>
      </c>
      <c r="N18" s="242"/>
      <c r="O18" s="228"/>
      <c r="P18" s="229"/>
      <c r="Q18" s="223"/>
      <c r="R18" s="223"/>
      <c r="S18" s="227">
        <f>M18-Q18+N18+R18</f>
        <v>2304.6133000000018</v>
      </c>
      <c r="T18" s="229" t="str">
        <f>B18</f>
        <v>№009а сбыт</v>
      </c>
    </row>
    <row r="19" spans="1:21" ht="17.100000000000001" customHeight="1" x14ac:dyDescent="0.25">
      <c r="A19" s="65" t="s">
        <v>574</v>
      </c>
      <c r="B19" s="223" t="s">
        <v>30</v>
      </c>
      <c r="C19" s="224"/>
      <c r="D19" s="224"/>
      <c r="E19" s="224"/>
      <c r="F19" s="231"/>
      <c r="G19" s="224"/>
      <c r="H19" s="224"/>
      <c r="I19" s="224"/>
      <c r="J19" s="226">
        <f>G19-C19</f>
        <v>0</v>
      </c>
      <c r="K19" s="226">
        <f>H19-D19</f>
        <v>0</v>
      </c>
      <c r="L19" s="226">
        <f>I19-E19</f>
        <v>0</v>
      </c>
      <c r="M19" s="227">
        <v>3302.4163000000017</v>
      </c>
      <c r="N19" s="242"/>
      <c r="O19" s="228"/>
      <c r="P19" s="229"/>
      <c r="Q19" s="223"/>
      <c r="R19" s="223"/>
      <c r="S19" s="227">
        <f>M19-Q19+N19+R19</f>
        <v>3302.4163000000017</v>
      </c>
      <c r="T19" s="229" t="str">
        <f>B19</f>
        <v>№010</v>
      </c>
    </row>
    <row r="20" spans="1:21" ht="17.100000000000001" customHeight="1" x14ac:dyDescent="0.25">
      <c r="A20" s="64"/>
      <c r="B20" s="217" t="s">
        <v>31</v>
      </c>
      <c r="C20" s="218">
        <v>4054.4900000000002</v>
      </c>
      <c r="D20" s="218">
        <v>966.29</v>
      </c>
      <c r="E20" s="218">
        <v>5020.8</v>
      </c>
      <c r="F20" s="219" t="s">
        <v>444</v>
      </c>
      <c r="G20" s="218">
        <v>4054.4900000000002</v>
      </c>
      <c r="H20" s="218">
        <v>966.29</v>
      </c>
      <c r="I20" s="218">
        <v>5020.8</v>
      </c>
      <c r="J20" s="218">
        <f>G20-C20</f>
        <v>0</v>
      </c>
      <c r="K20" s="218">
        <f>H20-D20</f>
        <v>0</v>
      </c>
      <c r="L20" s="218">
        <f>I20-E20</f>
        <v>0</v>
      </c>
      <c r="M20" s="220">
        <v>-361.8248000000022</v>
      </c>
      <c r="N20" s="241"/>
      <c r="O20" s="221">
        <f t="shared" ref="O20:P22" si="4">J20*O$6</f>
        <v>0</v>
      </c>
      <c r="P20" s="222">
        <f t="shared" si="4"/>
        <v>0</v>
      </c>
      <c r="Q20" s="217">
        <f t="shared" si="3"/>
        <v>0</v>
      </c>
      <c r="R20" s="217"/>
      <c r="S20" s="220">
        <f>M20-Q20+N20+R20</f>
        <v>-361.8248000000022</v>
      </c>
      <c r="T20" s="222" t="str">
        <f>B20</f>
        <v>№011</v>
      </c>
    </row>
    <row r="21" spans="1:21" ht="17.100000000000001" customHeight="1" x14ac:dyDescent="0.25">
      <c r="A21" s="64"/>
      <c r="B21" s="217" t="s">
        <v>32</v>
      </c>
      <c r="C21" s="232">
        <v>1045.1200000000001</v>
      </c>
      <c r="D21" s="232">
        <v>304.5</v>
      </c>
      <c r="E21" s="232">
        <v>1349.63</v>
      </c>
      <c r="F21" s="219" t="s">
        <v>445</v>
      </c>
      <c r="G21" s="218">
        <v>1045.29</v>
      </c>
      <c r="H21" s="218">
        <v>304.53000000000003</v>
      </c>
      <c r="I21" s="218">
        <v>1349.83</v>
      </c>
      <c r="J21" s="218">
        <f>G21-C21</f>
        <v>0.16999999999984539</v>
      </c>
      <c r="K21" s="218">
        <f>H21-D21</f>
        <v>3.0000000000029559E-2</v>
      </c>
      <c r="L21" s="218">
        <f>I21-E21</f>
        <v>0.1999999999998181</v>
      </c>
      <c r="M21" s="220">
        <v>-3680.8600000000015</v>
      </c>
      <c r="N21" s="241"/>
      <c r="O21" s="221">
        <f t="shared" si="4"/>
        <v>1.3956999999987307</v>
      </c>
      <c r="P21" s="222">
        <f t="shared" si="4"/>
        <v>9.7200000000095779E-2</v>
      </c>
      <c r="Q21" s="217">
        <f t="shared" si="3"/>
        <v>1.4928999999988266</v>
      </c>
      <c r="R21" s="217"/>
      <c r="S21" s="220">
        <f>M21-Q21+N21+R21</f>
        <v>-3682.3529000000003</v>
      </c>
      <c r="T21" s="222" t="str">
        <f>B21</f>
        <v xml:space="preserve">№012 </v>
      </c>
    </row>
    <row r="22" spans="1:21" ht="17.100000000000001" customHeight="1" x14ac:dyDescent="0.25">
      <c r="A22" s="64"/>
      <c r="B22" s="217" t="s">
        <v>33</v>
      </c>
      <c r="C22" s="232"/>
      <c r="D22" s="232"/>
      <c r="E22" s="232"/>
      <c r="F22" s="233"/>
      <c r="G22" s="232"/>
      <c r="H22" s="232"/>
      <c r="I22" s="232"/>
      <c r="J22" s="218">
        <f>G22-C22</f>
        <v>0</v>
      </c>
      <c r="K22" s="218">
        <f>H22-D22</f>
        <v>0</v>
      </c>
      <c r="L22" s="218">
        <f>I22-E22</f>
        <v>0</v>
      </c>
      <c r="M22" s="220">
        <v>5.2040999999999995</v>
      </c>
      <c r="N22" s="241"/>
      <c r="O22" s="221">
        <f t="shared" si="4"/>
        <v>0</v>
      </c>
      <c r="P22" s="222">
        <f t="shared" si="4"/>
        <v>0</v>
      </c>
      <c r="Q22" s="217">
        <f t="shared" si="3"/>
        <v>0</v>
      </c>
      <c r="R22" s="217"/>
      <c r="S22" s="220">
        <f>M22-Q22+N22+R22</f>
        <v>5.2040999999999995</v>
      </c>
      <c r="T22" s="222" t="str">
        <f>B22</f>
        <v>№012а</v>
      </c>
    </row>
    <row r="23" spans="1:21" ht="17.100000000000001" customHeight="1" x14ac:dyDescent="0.25">
      <c r="A23" s="65" t="s">
        <v>597</v>
      </c>
      <c r="B23" s="223" t="s">
        <v>34</v>
      </c>
      <c r="C23" s="224"/>
      <c r="D23" s="224"/>
      <c r="E23" s="224"/>
      <c r="F23" s="225"/>
      <c r="G23" s="224"/>
      <c r="H23" s="224"/>
      <c r="I23" s="224"/>
      <c r="J23" s="226">
        <f>G23-C23</f>
        <v>0</v>
      </c>
      <c r="K23" s="226">
        <f>H23-D23</f>
        <v>0</v>
      </c>
      <c r="L23" s="226">
        <f>I23-E23</f>
        <v>0</v>
      </c>
      <c r="M23" s="227">
        <v>1484.5304999999994</v>
      </c>
      <c r="N23" s="242"/>
      <c r="O23" s="228"/>
      <c r="P23" s="229"/>
      <c r="Q23" s="223"/>
      <c r="R23" s="223"/>
      <c r="S23" s="227">
        <v>1484.5304999999994</v>
      </c>
      <c r="T23" s="229" t="str">
        <f>B23</f>
        <v xml:space="preserve">№013 </v>
      </c>
      <c r="U23" t="s">
        <v>546</v>
      </c>
    </row>
    <row r="24" spans="1:21" ht="17.100000000000001" customHeight="1" x14ac:dyDescent="0.25">
      <c r="A24" s="94" t="s">
        <v>575</v>
      </c>
      <c r="B24" s="223" t="s">
        <v>35</v>
      </c>
      <c r="C24" s="224">
        <v>4944.93</v>
      </c>
      <c r="D24" s="224">
        <v>8159.63</v>
      </c>
      <c r="E24" s="224">
        <v>13104.61</v>
      </c>
      <c r="F24" s="225" t="s">
        <v>446</v>
      </c>
      <c r="G24" s="226">
        <v>4944.99</v>
      </c>
      <c r="H24" s="226">
        <v>8159.63</v>
      </c>
      <c r="I24" s="226">
        <v>13104.67</v>
      </c>
      <c r="J24" s="226">
        <f>G24-C24</f>
        <v>5.9999999999490683E-2</v>
      </c>
      <c r="K24" s="226">
        <f>H24-D24</f>
        <v>0</v>
      </c>
      <c r="L24" s="226">
        <f>I24-E24</f>
        <v>5.9999999999490683E-2</v>
      </c>
      <c r="M24" s="227">
        <v>-2681.0726000000036</v>
      </c>
      <c r="N24" s="242"/>
      <c r="O24" s="228">
        <f t="shared" ref="O24:P27" si="5">J24*O$6</f>
        <v>0.49259999999581855</v>
      </c>
      <c r="P24" s="229">
        <f t="shared" si="5"/>
        <v>0</v>
      </c>
      <c r="Q24" s="223">
        <f t="shared" si="3"/>
        <v>0.49259999999581855</v>
      </c>
      <c r="R24" s="223"/>
      <c r="S24" s="227">
        <f t="shared" ref="S24:S54" si="6">M24-Q24+N24+R24</f>
        <v>-2681.5651999999995</v>
      </c>
      <c r="T24" s="229" t="str">
        <f>B24</f>
        <v xml:space="preserve">№014 </v>
      </c>
    </row>
    <row r="25" spans="1:21" ht="17.100000000000001" customHeight="1" x14ac:dyDescent="0.25">
      <c r="A25" s="64"/>
      <c r="B25" s="217" t="s">
        <v>36</v>
      </c>
      <c r="C25" s="218">
        <v>3991.54</v>
      </c>
      <c r="D25" s="218">
        <v>2146.23</v>
      </c>
      <c r="E25" s="218">
        <v>6137.78</v>
      </c>
      <c r="F25" s="219" t="s">
        <v>36</v>
      </c>
      <c r="G25" s="218">
        <v>3991.54</v>
      </c>
      <c r="H25" s="218">
        <v>2146.23</v>
      </c>
      <c r="I25" s="218">
        <v>6137.78</v>
      </c>
      <c r="J25" s="218">
        <f>G25-C25</f>
        <v>0</v>
      </c>
      <c r="K25" s="218">
        <f>H25-D25</f>
        <v>0</v>
      </c>
      <c r="L25" s="218">
        <f>I25-E25</f>
        <v>0</v>
      </c>
      <c r="M25" s="220">
        <v>-1044.7647000000002</v>
      </c>
      <c r="N25" s="241"/>
      <c r="O25" s="218">
        <f t="shared" si="5"/>
        <v>0</v>
      </c>
      <c r="P25" s="222">
        <f t="shared" si="5"/>
        <v>0</v>
      </c>
      <c r="Q25" s="217">
        <f t="shared" si="3"/>
        <v>0</v>
      </c>
      <c r="R25" s="217"/>
      <c r="S25" s="220">
        <f t="shared" si="6"/>
        <v>-1044.7647000000002</v>
      </c>
      <c r="T25" s="222" t="str">
        <f>B25</f>
        <v xml:space="preserve">№015 </v>
      </c>
    </row>
    <row r="26" spans="1:21" ht="17.100000000000001" customHeight="1" x14ac:dyDescent="0.25">
      <c r="A26" s="64"/>
      <c r="B26" s="217" t="s">
        <v>37</v>
      </c>
      <c r="C26" s="218">
        <v>7356.04</v>
      </c>
      <c r="D26" s="218">
        <v>7041.31</v>
      </c>
      <c r="E26" s="218">
        <v>14397.36</v>
      </c>
      <c r="F26" s="219" t="s">
        <v>447</v>
      </c>
      <c r="G26" s="218">
        <v>7356.04</v>
      </c>
      <c r="H26" s="218">
        <v>7041.31</v>
      </c>
      <c r="I26" s="218">
        <v>14397.36</v>
      </c>
      <c r="J26" s="218">
        <f>G26-C26</f>
        <v>0</v>
      </c>
      <c r="K26" s="218">
        <f>H26-D26</f>
        <v>0</v>
      </c>
      <c r="L26" s="218">
        <f>I26-E26</f>
        <v>0</v>
      </c>
      <c r="M26" s="220">
        <v>-1170.1452000000031</v>
      </c>
      <c r="N26" s="241"/>
      <c r="O26" s="221">
        <f t="shared" si="5"/>
        <v>0</v>
      </c>
      <c r="P26" s="222">
        <f t="shared" si="5"/>
        <v>0</v>
      </c>
      <c r="Q26" s="217">
        <f>SUM(O26:P26)</f>
        <v>0</v>
      </c>
      <c r="R26" s="217"/>
      <c r="S26" s="220">
        <f t="shared" si="6"/>
        <v>-1170.1452000000031</v>
      </c>
      <c r="T26" s="222" t="str">
        <f>B26</f>
        <v xml:space="preserve">№016\17 </v>
      </c>
    </row>
    <row r="27" spans="1:21" ht="17.100000000000001" customHeight="1" x14ac:dyDescent="0.25">
      <c r="A27" s="65" t="s">
        <v>603</v>
      </c>
      <c r="B27" s="223" t="s">
        <v>38</v>
      </c>
      <c r="C27" s="224">
        <v>5078.3100000000004</v>
      </c>
      <c r="D27" s="224">
        <v>1901.3400000000001</v>
      </c>
      <c r="E27" s="224">
        <v>6979.67</v>
      </c>
      <c r="F27" s="225" t="s">
        <v>448</v>
      </c>
      <c r="G27" s="226">
        <v>5078.3100000000004</v>
      </c>
      <c r="H27" s="226">
        <v>1901.3400000000001</v>
      </c>
      <c r="I27" s="226">
        <v>6979.67</v>
      </c>
      <c r="J27" s="226">
        <f>G27-C27</f>
        <v>0</v>
      </c>
      <c r="K27" s="226">
        <f>H27-D27</f>
        <v>0</v>
      </c>
      <c r="L27" s="226">
        <f>I27-E27</f>
        <v>0</v>
      </c>
      <c r="M27" s="227">
        <v>21.686099999996259</v>
      </c>
      <c r="N27" s="242"/>
      <c r="O27" s="228">
        <f t="shared" si="5"/>
        <v>0</v>
      </c>
      <c r="P27" s="229">
        <f t="shared" si="5"/>
        <v>0</v>
      </c>
      <c r="Q27" s="223">
        <f t="shared" si="3"/>
        <v>0</v>
      </c>
      <c r="R27" s="223"/>
      <c r="S27" s="227">
        <f t="shared" si="6"/>
        <v>21.686099999996259</v>
      </c>
      <c r="T27" s="229" t="str">
        <f>B27</f>
        <v xml:space="preserve">№018 </v>
      </c>
    </row>
    <row r="28" spans="1:21" ht="17.100000000000001" customHeight="1" x14ac:dyDescent="0.25">
      <c r="A28" s="64"/>
      <c r="B28" s="217" t="s">
        <v>39</v>
      </c>
      <c r="C28" s="232"/>
      <c r="D28" s="232"/>
      <c r="E28" s="232"/>
      <c r="F28" s="233"/>
      <c r="G28" s="232"/>
      <c r="H28" s="232"/>
      <c r="I28" s="232"/>
      <c r="J28" s="218">
        <f>G28-C28</f>
        <v>0</v>
      </c>
      <c r="K28" s="218">
        <f>H28-D28</f>
        <v>0</v>
      </c>
      <c r="L28" s="218">
        <f>I28-E28</f>
        <v>0</v>
      </c>
      <c r="M28" s="220">
        <v>4279.3986000000004</v>
      </c>
      <c r="N28" s="241"/>
      <c r="O28" s="221"/>
      <c r="P28" s="222">
        <f t="shared" ref="P28:P39" si="7">K28*P$6</f>
        <v>0</v>
      </c>
      <c r="Q28" s="217">
        <f t="shared" si="3"/>
        <v>0</v>
      </c>
      <c r="R28" s="217"/>
      <c r="S28" s="220">
        <f t="shared" si="6"/>
        <v>4279.3986000000004</v>
      </c>
      <c r="T28" s="222" t="str">
        <f>B28</f>
        <v xml:space="preserve">№019 </v>
      </c>
    </row>
    <row r="29" spans="1:21" ht="17.100000000000001" customHeight="1" x14ac:dyDescent="0.25">
      <c r="A29" s="65" t="s">
        <v>587</v>
      </c>
      <c r="B29" s="223" t="s">
        <v>40</v>
      </c>
      <c r="C29" s="226"/>
      <c r="D29" s="226"/>
      <c r="E29" s="226"/>
      <c r="F29" s="225" t="s">
        <v>449</v>
      </c>
      <c r="G29" s="224"/>
      <c r="H29" s="224"/>
      <c r="I29" s="224"/>
      <c r="J29" s="226">
        <f>G29-C29</f>
        <v>0</v>
      </c>
      <c r="K29" s="226">
        <f>H29-D29</f>
        <v>0</v>
      </c>
      <c r="L29" s="226">
        <f>I29-E29</f>
        <v>0</v>
      </c>
      <c r="M29" s="227">
        <v>-1823.378499999998</v>
      </c>
      <c r="N29" s="242"/>
      <c r="O29" s="228">
        <f>J29*O$6</f>
        <v>0</v>
      </c>
      <c r="P29" s="229">
        <f t="shared" si="7"/>
        <v>0</v>
      </c>
      <c r="Q29" s="223">
        <f t="shared" si="3"/>
        <v>0</v>
      </c>
      <c r="R29" s="223"/>
      <c r="S29" s="227">
        <f t="shared" si="6"/>
        <v>-1823.378499999998</v>
      </c>
      <c r="T29" s="229" t="str">
        <f>B29</f>
        <v xml:space="preserve">№020 </v>
      </c>
    </row>
    <row r="30" spans="1:21" ht="17.100000000000001" customHeight="1" x14ac:dyDescent="0.25">
      <c r="A30" s="88" t="s">
        <v>567</v>
      </c>
      <c r="B30" s="223" t="s">
        <v>41</v>
      </c>
      <c r="C30" s="226">
        <v>748.78</v>
      </c>
      <c r="D30" s="226">
        <v>606.30000000000007</v>
      </c>
      <c r="E30" s="226">
        <v>1355.1000000000001</v>
      </c>
      <c r="F30" s="225" t="s">
        <v>41</v>
      </c>
      <c r="G30" s="226">
        <v>748.84</v>
      </c>
      <c r="H30" s="226">
        <v>606.34</v>
      </c>
      <c r="I30" s="226">
        <v>1355.19</v>
      </c>
      <c r="J30" s="226">
        <f>G30-C30</f>
        <v>6.0000000000059117E-2</v>
      </c>
      <c r="K30" s="226">
        <f>H30-D30</f>
        <v>3.999999999996362E-2</v>
      </c>
      <c r="L30" s="226">
        <f>I30-E30</f>
        <v>8.9999999999918145E-2</v>
      </c>
      <c r="M30" s="227">
        <v>118.92039999999849</v>
      </c>
      <c r="N30" s="242"/>
      <c r="O30" s="228">
        <f>J30*O$6</f>
        <v>0.49260000000048543</v>
      </c>
      <c r="P30" s="229">
        <f t="shared" si="7"/>
        <v>0.12959999999988214</v>
      </c>
      <c r="Q30" s="223">
        <f t="shared" si="3"/>
        <v>0.62220000000036757</v>
      </c>
      <c r="R30" s="223"/>
      <c r="S30" s="227">
        <f t="shared" si="6"/>
        <v>118.29819999999813</v>
      </c>
      <c r="T30" s="229" t="str">
        <f>B30</f>
        <v>№021\1</v>
      </c>
    </row>
    <row r="31" spans="1:21" ht="17.100000000000001" customHeight="1" x14ac:dyDescent="0.25">
      <c r="A31" s="64"/>
      <c r="B31" s="217" t="s">
        <v>42</v>
      </c>
      <c r="C31" s="218">
        <v>1937.22</v>
      </c>
      <c r="D31" s="218">
        <v>934.25</v>
      </c>
      <c r="E31" s="218">
        <v>2871.48</v>
      </c>
      <c r="F31" s="219" t="s">
        <v>42</v>
      </c>
      <c r="G31" s="218">
        <v>1937.38</v>
      </c>
      <c r="H31" s="218">
        <v>934.27</v>
      </c>
      <c r="I31" s="218">
        <v>2871.66</v>
      </c>
      <c r="J31" s="218">
        <f>G31-C31</f>
        <v>0.16000000000008185</v>
      </c>
      <c r="K31" s="218">
        <f>H31-D31</f>
        <v>1.999999999998181E-2</v>
      </c>
      <c r="L31" s="218">
        <f>I31-E31</f>
        <v>0.17999999999983629</v>
      </c>
      <c r="M31" s="220">
        <v>-1540.141099999998</v>
      </c>
      <c r="N31" s="241"/>
      <c r="O31" s="221">
        <f>J31*O$6</f>
        <v>1.3136000000006722</v>
      </c>
      <c r="P31" s="222">
        <f t="shared" si="7"/>
        <v>6.4799999999941071E-2</v>
      </c>
      <c r="Q31" s="217">
        <f t="shared" si="3"/>
        <v>1.3784000000006134</v>
      </c>
      <c r="R31" s="217"/>
      <c r="S31" s="220">
        <f t="shared" si="6"/>
        <v>-1541.5194999999985</v>
      </c>
      <c r="T31" s="222" t="str">
        <f>B31</f>
        <v xml:space="preserve">№021\2 </v>
      </c>
    </row>
    <row r="32" spans="1:21" ht="17.100000000000001" customHeight="1" x14ac:dyDescent="0.25">
      <c r="A32" s="64" t="s">
        <v>348</v>
      </c>
      <c r="B32" s="223" t="s">
        <v>43</v>
      </c>
      <c r="C32" s="224"/>
      <c r="D32" s="224"/>
      <c r="E32" s="224"/>
      <c r="F32" s="231"/>
      <c r="G32" s="224"/>
      <c r="H32" s="224"/>
      <c r="I32" s="224"/>
      <c r="J32" s="226">
        <f>G32-C32</f>
        <v>0</v>
      </c>
      <c r="K32" s="226">
        <f>H32-D32</f>
        <v>0</v>
      </c>
      <c r="L32" s="226">
        <f>I32-E32</f>
        <v>0</v>
      </c>
      <c r="M32" s="227">
        <v>46.180499999999711</v>
      </c>
      <c r="N32" s="242"/>
      <c r="O32" s="228"/>
      <c r="P32" s="229">
        <f t="shared" si="7"/>
        <v>0</v>
      </c>
      <c r="Q32" s="223">
        <f t="shared" si="3"/>
        <v>0</v>
      </c>
      <c r="R32" s="223"/>
      <c r="S32" s="227">
        <f t="shared" si="6"/>
        <v>46.180499999999711</v>
      </c>
      <c r="T32" s="229" t="str">
        <f>B32</f>
        <v>№022 сбыт</v>
      </c>
    </row>
    <row r="33" spans="1:20" ht="17.100000000000001" customHeight="1" x14ac:dyDescent="0.25">
      <c r="A33" s="64"/>
      <c r="B33" s="217" t="s">
        <v>44</v>
      </c>
      <c r="C33" s="218">
        <v>2316.5100000000002</v>
      </c>
      <c r="D33" s="218">
        <v>1067.31</v>
      </c>
      <c r="E33" s="218">
        <v>3383.83</v>
      </c>
      <c r="F33" s="219" t="s">
        <v>450</v>
      </c>
      <c r="G33" s="218">
        <v>2316.5100000000002</v>
      </c>
      <c r="H33" s="218">
        <v>1067.31</v>
      </c>
      <c r="I33" s="218">
        <v>3383.83</v>
      </c>
      <c r="J33" s="218">
        <f>G33-C33</f>
        <v>0</v>
      </c>
      <c r="K33" s="218">
        <f>H33-D33</f>
        <v>0</v>
      </c>
      <c r="L33" s="218">
        <f>I33-E33</f>
        <v>0</v>
      </c>
      <c r="M33" s="220">
        <v>910.40249999999787</v>
      </c>
      <c r="N33" s="241"/>
      <c r="O33" s="218">
        <f t="shared" ref="O33:O39" si="8">J33*O$6</f>
        <v>0</v>
      </c>
      <c r="P33" s="222">
        <f t="shared" si="7"/>
        <v>0</v>
      </c>
      <c r="Q33" s="217">
        <f t="shared" si="3"/>
        <v>0</v>
      </c>
      <c r="R33" s="217"/>
      <c r="S33" s="220">
        <f t="shared" si="6"/>
        <v>910.40249999999787</v>
      </c>
      <c r="T33" s="222" t="str">
        <f>B33</f>
        <v>№022а</v>
      </c>
    </row>
    <row r="34" spans="1:20" ht="17.100000000000001" customHeight="1" x14ac:dyDescent="0.25">
      <c r="A34" s="64"/>
      <c r="B34" s="217" t="s">
        <v>45</v>
      </c>
      <c r="C34" s="218">
        <v>0.51</v>
      </c>
      <c r="D34" s="218">
        <v>0.57999999999999996</v>
      </c>
      <c r="E34" s="218">
        <v>1.1000000000000001</v>
      </c>
      <c r="F34" s="219" t="s">
        <v>45</v>
      </c>
      <c r="G34" s="218">
        <v>0.51</v>
      </c>
      <c r="H34" s="218">
        <v>0.57999999999999996</v>
      </c>
      <c r="I34" s="218">
        <v>1.1000000000000001</v>
      </c>
      <c r="J34" s="218">
        <f>G34-C34</f>
        <v>0</v>
      </c>
      <c r="K34" s="218">
        <f>H34-D34</f>
        <v>0</v>
      </c>
      <c r="L34" s="218">
        <f>I34-E34</f>
        <v>0</v>
      </c>
      <c r="M34" s="220">
        <v>-8.3732000000000006</v>
      </c>
      <c r="N34" s="241"/>
      <c r="O34" s="221">
        <f t="shared" si="8"/>
        <v>0</v>
      </c>
      <c r="P34" s="222">
        <f t="shared" si="7"/>
        <v>0</v>
      </c>
      <c r="Q34" s="217">
        <f t="shared" si="3"/>
        <v>0</v>
      </c>
      <c r="R34" s="217"/>
      <c r="S34" s="220">
        <f t="shared" si="6"/>
        <v>-8.3732000000000006</v>
      </c>
      <c r="T34" s="222" t="str">
        <f>B34</f>
        <v>№023</v>
      </c>
    </row>
    <row r="35" spans="1:20" ht="17.100000000000001" customHeight="1" x14ac:dyDescent="0.25">
      <c r="A35" s="88" t="s">
        <v>563</v>
      </c>
      <c r="B35" s="223" t="s">
        <v>46</v>
      </c>
      <c r="C35" s="224"/>
      <c r="D35" s="224"/>
      <c r="E35" s="224"/>
      <c r="F35" s="225"/>
      <c r="G35" s="224"/>
      <c r="H35" s="224"/>
      <c r="I35" s="224"/>
      <c r="J35" s="226">
        <f>G35-C35</f>
        <v>0</v>
      </c>
      <c r="K35" s="226">
        <f>H35-D35</f>
        <v>0</v>
      </c>
      <c r="L35" s="226">
        <f>I35-E35</f>
        <v>0</v>
      </c>
      <c r="M35" s="227">
        <v>-1032.7538999999997</v>
      </c>
      <c r="N35" s="242"/>
      <c r="O35" s="228"/>
      <c r="P35" s="229"/>
      <c r="Q35" s="223"/>
      <c r="R35" s="223"/>
      <c r="S35" s="227">
        <f>M35-Q35+N35+R35</f>
        <v>-1032.7538999999997</v>
      </c>
      <c r="T35" s="229" t="str">
        <f>B35</f>
        <v xml:space="preserve">№024 </v>
      </c>
    </row>
    <row r="36" spans="1:20" ht="17.100000000000001" customHeight="1" x14ac:dyDescent="0.25">
      <c r="A36" s="64"/>
      <c r="B36" s="217" t="s">
        <v>47</v>
      </c>
      <c r="C36" s="218">
        <v>16767.060000000001</v>
      </c>
      <c r="D36" s="218">
        <v>9032.9500000000007</v>
      </c>
      <c r="E36" s="218">
        <v>25800.010000000002</v>
      </c>
      <c r="F36" s="219" t="s">
        <v>451</v>
      </c>
      <c r="G36" s="218">
        <v>16767.060000000001</v>
      </c>
      <c r="H36" s="218">
        <v>9032.9500000000007</v>
      </c>
      <c r="I36" s="218">
        <v>25800.010000000002</v>
      </c>
      <c r="J36" s="218">
        <f>G36-C36</f>
        <v>0</v>
      </c>
      <c r="K36" s="218">
        <f>H36-D36</f>
        <v>0</v>
      </c>
      <c r="L36" s="218">
        <f>I36-E36</f>
        <v>0</v>
      </c>
      <c r="M36" s="220">
        <v>-683.05990000001111</v>
      </c>
      <c r="N36" s="241"/>
      <c r="O36" s="221">
        <f t="shared" si="8"/>
        <v>0</v>
      </c>
      <c r="P36" s="222">
        <f t="shared" si="7"/>
        <v>0</v>
      </c>
      <c r="Q36" s="217">
        <f t="shared" si="3"/>
        <v>0</v>
      </c>
      <c r="R36" s="217"/>
      <c r="S36" s="220">
        <f>M36-Q36+N36+R36</f>
        <v>-683.05990000001111</v>
      </c>
      <c r="T36" s="222" t="str">
        <f>B36</f>
        <v>№025</v>
      </c>
    </row>
    <row r="37" spans="1:20" ht="17.100000000000001" customHeight="1" x14ac:dyDescent="0.25">
      <c r="A37" s="64"/>
      <c r="B37" s="217" t="s">
        <v>48</v>
      </c>
      <c r="C37" s="218">
        <v>5147.82</v>
      </c>
      <c r="D37" s="218">
        <v>2460.9</v>
      </c>
      <c r="E37" s="218">
        <v>7608.7300000000005</v>
      </c>
      <c r="F37" s="219" t="s">
        <v>452</v>
      </c>
      <c r="G37" s="218">
        <v>5147.82</v>
      </c>
      <c r="H37" s="218">
        <v>2460.9</v>
      </c>
      <c r="I37" s="218">
        <v>7608.7300000000005</v>
      </c>
      <c r="J37" s="218">
        <f>G37-C37</f>
        <v>0</v>
      </c>
      <c r="K37" s="218">
        <f>H37-D37</f>
        <v>0</v>
      </c>
      <c r="L37" s="218">
        <f>I37-E37</f>
        <v>0</v>
      </c>
      <c r="M37" s="220">
        <v>3375.5454999999997</v>
      </c>
      <c r="N37" s="241"/>
      <c r="O37" s="221">
        <f t="shared" si="8"/>
        <v>0</v>
      </c>
      <c r="P37" s="222">
        <f t="shared" si="7"/>
        <v>0</v>
      </c>
      <c r="Q37" s="217">
        <f t="shared" si="3"/>
        <v>0</v>
      </c>
      <c r="R37" s="217"/>
      <c r="S37" s="220">
        <f t="shared" si="6"/>
        <v>3375.5454999999997</v>
      </c>
      <c r="T37" s="222" t="str">
        <f>B37</f>
        <v>№026</v>
      </c>
    </row>
    <row r="38" spans="1:20" ht="17.100000000000001" customHeight="1" x14ac:dyDescent="0.25">
      <c r="A38" s="64"/>
      <c r="B38" s="217" t="s">
        <v>49</v>
      </c>
      <c r="C38" s="218"/>
      <c r="D38" s="218"/>
      <c r="E38" s="218"/>
      <c r="F38" s="219" t="s">
        <v>453</v>
      </c>
      <c r="G38" s="232"/>
      <c r="H38" s="232"/>
      <c r="I38" s="232"/>
      <c r="J38" s="218">
        <f>G38-C38</f>
        <v>0</v>
      </c>
      <c r="K38" s="218">
        <f>H38-D38</f>
        <v>0</v>
      </c>
      <c r="L38" s="218">
        <f>I38-E38</f>
        <v>0</v>
      </c>
      <c r="M38" s="220">
        <v>-1208.1893000000027</v>
      </c>
      <c r="N38" s="241"/>
      <c r="O38" s="221">
        <f t="shared" si="8"/>
        <v>0</v>
      </c>
      <c r="P38" s="222">
        <f t="shared" si="7"/>
        <v>0</v>
      </c>
      <c r="Q38" s="217">
        <f>SUM(O38:P38)</f>
        <v>0</v>
      </c>
      <c r="R38" s="217"/>
      <c r="S38" s="220">
        <f t="shared" si="6"/>
        <v>-1208.1893000000027</v>
      </c>
      <c r="T38" s="222" t="str">
        <f>B38</f>
        <v>№027</v>
      </c>
    </row>
    <row r="39" spans="1:20" ht="17.100000000000001" customHeight="1" x14ac:dyDescent="0.25">
      <c r="A39" s="64"/>
      <c r="B39" s="217" t="s">
        <v>50</v>
      </c>
      <c r="C39" s="232">
        <v>1330.52</v>
      </c>
      <c r="D39" s="232">
        <v>496.08</v>
      </c>
      <c r="E39" s="232">
        <v>1826.6100000000001</v>
      </c>
      <c r="F39" s="219" t="s">
        <v>454</v>
      </c>
      <c r="G39" s="218">
        <v>1330.52</v>
      </c>
      <c r="H39" s="218">
        <v>496.08</v>
      </c>
      <c r="I39" s="218">
        <v>1826.6100000000001</v>
      </c>
      <c r="J39" s="218">
        <f>G39-C39</f>
        <v>0</v>
      </c>
      <c r="K39" s="218">
        <f>H39-D39</f>
        <v>0</v>
      </c>
      <c r="L39" s="218">
        <f>I39-E39</f>
        <v>0</v>
      </c>
      <c r="M39" s="220">
        <v>-4.3548000000000027</v>
      </c>
      <c r="N39" s="241"/>
      <c r="O39" s="221">
        <f t="shared" si="8"/>
        <v>0</v>
      </c>
      <c r="P39" s="222">
        <f t="shared" si="7"/>
        <v>0</v>
      </c>
      <c r="Q39" s="217">
        <f t="shared" si="3"/>
        <v>0</v>
      </c>
      <c r="R39" s="217"/>
      <c r="S39" s="220">
        <f t="shared" si="6"/>
        <v>-4.3548000000000027</v>
      </c>
      <c r="T39" s="222" t="str">
        <f>B39</f>
        <v>№028</v>
      </c>
    </row>
    <row r="40" spans="1:20" ht="17.100000000000001" customHeight="1" x14ac:dyDescent="0.25">
      <c r="A40" s="64" t="s">
        <v>324</v>
      </c>
      <c r="B40" s="223" t="s">
        <v>51</v>
      </c>
      <c r="C40" s="226"/>
      <c r="D40" s="226"/>
      <c r="E40" s="226"/>
      <c r="F40" s="231"/>
      <c r="G40" s="224"/>
      <c r="H40" s="224"/>
      <c r="I40" s="224"/>
      <c r="J40" s="226">
        <f>G40-C40</f>
        <v>0</v>
      </c>
      <c r="K40" s="226">
        <f>H40-D40</f>
        <v>0</v>
      </c>
      <c r="L40" s="226">
        <f>I40-E40</f>
        <v>0</v>
      </c>
      <c r="M40" s="227">
        <v>4.7999999908370228E-3</v>
      </c>
      <c r="N40" s="242"/>
      <c r="O40" s="228"/>
      <c r="P40" s="229"/>
      <c r="Q40" s="223"/>
      <c r="R40" s="223"/>
      <c r="S40" s="227">
        <f t="shared" si="6"/>
        <v>4.7999999908370228E-3</v>
      </c>
      <c r="T40" s="229" t="str">
        <f>B40</f>
        <v>№029 сбыт</v>
      </c>
    </row>
    <row r="41" spans="1:20" ht="17.100000000000001" customHeight="1" x14ac:dyDescent="0.25">
      <c r="A41" s="64"/>
      <c r="B41" s="217" t="s">
        <v>52</v>
      </c>
      <c r="C41" s="218">
        <v>2884.75</v>
      </c>
      <c r="D41" s="218">
        <v>1321.79</v>
      </c>
      <c r="E41" s="218">
        <v>4206.6000000000004</v>
      </c>
      <c r="F41" s="219" t="s">
        <v>52</v>
      </c>
      <c r="G41" s="218">
        <v>2884.75</v>
      </c>
      <c r="H41" s="218">
        <v>1321.79</v>
      </c>
      <c r="I41" s="218">
        <v>4206.6000000000004</v>
      </c>
      <c r="J41" s="218">
        <f>G41-C41</f>
        <v>0</v>
      </c>
      <c r="K41" s="218">
        <f>H41-D41</f>
        <v>0</v>
      </c>
      <c r="L41" s="218">
        <f>I41-E41</f>
        <v>0</v>
      </c>
      <c r="M41" s="220">
        <v>-702.1808999999987</v>
      </c>
      <c r="N41" s="241"/>
      <c r="O41" s="218">
        <f t="shared" ref="O41:P44" si="9">J41*O$6</f>
        <v>0</v>
      </c>
      <c r="P41" s="222">
        <f t="shared" si="9"/>
        <v>0</v>
      </c>
      <c r="Q41" s="217">
        <f t="shared" si="3"/>
        <v>0</v>
      </c>
      <c r="R41" s="217"/>
      <c r="S41" s="220">
        <f t="shared" si="6"/>
        <v>-702.1808999999987</v>
      </c>
      <c r="T41" s="222" t="str">
        <f>B41</f>
        <v>№030</v>
      </c>
    </row>
    <row r="42" spans="1:20" ht="17.100000000000001" customHeight="1" x14ac:dyDescent="0.25">
      <c r="A42" s="64"/>
      <c r="B42" s="217" t="s">
        <v>53</v>
      </c>
      <c r="C42" s="218">
        <v>14360</v>
      </c>
      <c r="D42" s="218">
        <v>7270.55</v>
      </c>
      <c r="E42" s="218">
        <v>21630.560000000001</v>
      </c>
      <c r="F42" s="219" t="s">
        <v>455</v>
      </c>
      <c r="G42" s="218">
        <v>14360</v>
      </c>
      <c r="H42" s="218">
        <v>7270.55</v>
      </c>
      <c r="I42" s="218">
        <v>21630.560000000001</v>
      </c>
      <c r="J42" s="218">
        <f>G42-C42</f>
        <v>0</v>
      </c>
      <c r="K42" s="218">
        <f>H42-D42</f>
        <v>0</v>
      </c>
      <c r="L42" s="218">
        <f>I42-E42</f>
        <v>0</v>
      </c>
      <c r="M42" s="220">
        <v>3.6999999999807187E-3</v>
      </c>
      <c r="N42" s="241"/>
      <c r="O42" s="221">
        <f t="shared" si="9"/>
        <v>0</v>
      </c>
      <c r="P42" s="222">
        <f t="shared" si="9"/>
        <v>0</v>
      </c>
      <c r="Q42" s="217">
        <f t="shared" si="3"/>
        <v>0</v>
      </c>
      <c r="R42" s="217"/>
      <c r="S42" s="220">
        <f>M42-Q42+N42+R42</f>
        <v>3.6999999999807187E-3</v>
      </c>
      <c r="T42" s="222" t="str">
        <f>B42</f>
        <v>№031\1</v>
      </c>
    </row>
    <row r="43" spans="1:20" ht="17.100000000000001" customHeight="1" x14ac:dyDescent="0.25">
      <c r="A43" s="64"/>
      <c r="B43" s="217" t="s">
        <v>54</v>
      </c>
      <c r="C43" s="218">
        <v>7109.74</v>
      </c>
      <c r="D43" s="218">
        <v>2073.7200000000003</v>
      </c>
      <c r="E43" s="218">
        <v>9183.48</v>
      </c>
      <c r="F43" s="219" t="s">
        <v>456</v>
      </c>
      <c r="G43" s="218">
        <v>7109.77</v>
      </c>
      <c r="H43" s="218">
        <v>2073.75</v>
      </c>
      <c r="I43" s="218">
        <v>9183.5300000000007</v>
      </c>
      <c r="J43" s="218">
        <f>G43-C43</f>
        <v>3.0000000000654836E-2</v>
      </c>
      <c r="K43" s="218">
        <f>H43-D43</f>
        <v>2.9999999999745341E-2</v>
      </c>
      <c r="L43" s="218">
        <f>I43-E43</f>
        <v>5.0000000001091394E-2</v>
      </c>
      <c r="M43" s="220">
        <v>-0.43779999999563191</v>
      </c>
      <c r="N43" s="241"/>
      <c r="O43" s="221">
        <f t="shared" si="9"/>
        <v>0.24630000000537622</v>
      </c>
      <c r="P43" s="222">
        <f t="shared" si="9"/>
        <v>9.7199999999174919E-2</v>
      </c>
      <c r="Q43" s="217">
        <f t="shared" si="3"/>
        <v>0.34350000000455116</v>
      </c>
      <c r="R43" s="217"/>
      <c r="S43" s="220">
        <f>M43-Q43+N43+R43</f>
        <v>-0.78130000000018307</v>
      </c>
      <c r="T43" s="222" t="str">
        <f>B43</f>
        <v>№031\2</v>
      </c>
    </row>
    <row r="44" spans="1:20" ht="17.100000000000001" customHeight="1" x14ac:dyDescent="0.25">
      <c r="A44" s="64"/>
      <c r="B44" s="217" t="s">
        <v>55</v>
      </c>
      <c r="C44" s="218">
        <v>8022.38</v>
      </c>
      <c r="D44" s="218">
        <v>4581.24</v>
      </c>
      <c r="E44" s="218">
        <v>12603.710000000001</v>
      </c>
      <c r="F44" s="219" t="s">
        <v>457</v>
      </c>
      <c r="G44" s="218">
        <v>8022.38</v>
      </c>
      <c r="H44" s="218">
        <v>4581.24</v>
      </c>
      <c r="I44" s="218">
        <v>12603.710000000001</v>
      </c>
      <c r="J44" s="218">
        <f>G44-C44</f>
        <v>0</v>
      </c>
      <c r="K44" s="218">
        <f>H44-D44</f>
        <v>0</v>
      </c>
      <c r="L44" s="218">
        <f>I44-E44</f>
        <v>0</v>
      </c>
      <c r="M44" s="220">
        <v>-3156.9387999999985</v>
      </c>
      <c r="N44" s="241"/>
      <c r="O44" s="221">
        <f t="shared" si="9"/>
        <v>0</v>
      </c>
      <c r="P44" s="222">
        <f t="shared" si="9"/>
        <v>0</v>
      </c>
      <c r="Q44" s="217">
        <f t="shared" si="3"/>
        <v>0</v>
      </c>
      <c r="R44" s="217"/>
      <c r="S44" s="220">
        <f t="shared" si="6"/>
        <v>-3156.9387999999985</v>
      </c>
      <c r="T44" s="222" t="str">
        <f>B44</f>
        <v xml:space="preserve">№032 </v>
      </c>
    </row>
    <row r="45" spans="1:20" ht="17.100000000000001" customHeight="1" x14ac:dyDescent="0.25">
      <c r="A45" s="64" t="s">
        <v>333</v>
      </c>
      <c r="B45" s="223" t="s">
        <v>56</v>
      </c>
      <c r="C45" s="224"/>
      <c r="D45" s="224"/>
      <c r="E45" s="224"/>
      <c r="F45" s="231"/>
      <c r="G45" s="224"/>
      <c r="H45" s="224"/>
      <c r="I45" s="224"/>
      <c r="J45" s="226">
        <f>G45-C45</f>
        <v>0</v>
      </c>
      <c r="K45" s="226">
        <f>H45-D45</f>
        <v>0</v>
      </c>
      <c r="L45" s="226">
        <f>I45-E45</f>
        <v>0</v>
      </c>
      <c r="M45" s="227">
        <v>640.01399999999649</v>
      </c>
      <c r="N45" s="242"/>
      <c r="O45" s="228"/>
      <c r="P45" s="229"/>
      <c r="Q45" s="223"/>
      <c r="R45" s="223"/>
      <c r="S45" s="227">
        <f t="shared" si="6"/>
        <v>640.01399999999649</v>
      </c>
      <c r="T45" s="229" t="str">
        <f>B45</f>
        <v>№033 сбыт</v>
      </c>
    </row>
    <row r="46" spans="1:20" ht="17.100000000000001" customHeight="1" x14ac:dyDescent="0.25">
      <c r="A46" s="64"/>
      <c r="B46" s="217" t="s">
        <v>57</v>
      </c>
      <c r="C46" s="218">
        <v>1965.3700000000001</v>
      </c>
      <c r="D46" s="218">
        <v>436.79</v>
      </c>
      <c r="E46" s="218">
        <v>2402.17</v>
      </c>
      <c r="F46" s="219" t="s">
        <v>458</v>
      </c>
      <c r="G46" s="218">
        <v>1965.3700000000001</v>
      </c>
      <c r="H46" s="218">
        <v>436.79</v>
      </c>
      <c r="I46" s="218">
        <v>2402.17</v>
      </c>
      <c r="J46" s="218">
        <f>G46-C46</f>
        <v>0</v>
      </c>
      <c r="K46" s="218">
        <f>H46-D46</f>
        <v>0</v>
      </c>
      <c r="L46" s="218">
        <f>I46-E46</f>
        <v>0</v>
      </c>
      <c r="M46" s="220">
        <v>-14.069700000000338</v>
      </c>
      <c r="N46" s="241"/>
      <c r="O46" s="221">
        <f t="shared" ref="O46:P48" si="10">J46*O$6</f>
        <v>0</v>
      </c>
      <c r="P46" s="222">
        <f t="shared" si="10"/>
        <v>0</v>
      </c>
      <c r="Q46" s="217">
        <f t="shared" si="3"/>
        <v>0</v>
      </c>
      <c r="R46" s="217"/>
      <c r="S46" s="220">
        <f t="shared" si="6"/>
        <v>-14.069700000000338</v>
      </c>
      <c r="T46" s="222" t="str">
        <f>B46</f>
        <v xml:space="preserve">№034 </v>
      </c>
    </row>
    <row r="47" spans="1:20" ht="17.100000000000001" customHeight="1" x14ac:dyDescent="0.25">
      <c r="A47" s="64"/>
      <c r="B47" s="217" t="s">
        <v>58</v>
      </c>
      <c r="C47" s="218">
        <v>14355.85</v>
      </c>
      <c r="D47" s="218">
        <v>7208.93</v>
      </c>
      <c r="E47" s="218">
        <v>21564.83</v>
      </c>
      <c r="F47" s="219" t="s">
        <v>58</v>
      </c>
      <c r="G47" s="218">
        <v>14355.85</v>
      </c>
      <c r="H47" s="218">
        <v>7208.93</v>
      </c>
      <c r="I47" s="218">
        <v>21564.83</v>
      </c>
      <c r="J47" s="218">
        <f>G47-C47</f>
        <v>0</v>
      </c>
      <c r="K47" s="218">
        <f>H47-D47</f>
        <v>0</v>
      </c>
      <c r="L47" s="218">
        <f>I47-E47</f>
        <v>0</v>
      </c>
      <c r="M47" s="220">
        <v>-2323.4269000000004</v>
      </c>
      <c r="N47" s="241"/>
      <c r="O47" s="221">
        <f t="shared" si="10"/>
        <v>0</v>
      </c>
      <c r="P47" s="222">
        <f t="shared" si="10"/>
        <v>0</v>
      </c>
      <c r="Q47" s="217">
        <f t="shared" si="3"/>
        <v>0</v>
      </c>
      <c r="R47" s="217"/>
      <c r="S47" s="220">
        <f t="shared" si="6"/>
        <v>-2323.4269000000004</v>
      </c>
      <c r="T47" s="222" t="str">
        <f>B47</f>
        <v xml:space="preserve">№035 </v>
      </c>
    </row>
    <row r="48" spans="1:20" ht="17.100000000000001" customHeight="1" x14ac:dyDescent="0.25">
      <c r="A48" s="64" t="s">
        <v>308</v>
      </c>
      <c r="B48" s="223" t="s">
        <v>412</v>
      </c>
      <c r="C48" s="226">
        <v>8247.48</v>
      </c>
      <c r="D48" s="226">
        <v>2497.48</v>
      </c>
      <c r="E48" s="226">
        <v>10744.97</v>
      </c>
      <c r="F48" s="225" t="s">
        <v>59</v>
      </c>
      <c r="G48" s="226">
        <v>8247.48</v>
      </c>
      <c r="H48" s="226">
        <v>2497.48</v>
      </c>
      <c r="I48" s="226">
        <v>10744.97</v>
      </c>
      <c r="J48" s="226">
        <f>G48-C48</f>
        <v>0</v>
      </c>
      <c r="K48" s="226">
        <f>H48-D48</f>
        <v>0</v>
      </c>
      <c r="L48" s="226">
        <f>I48-E48</f>
        <v>0</v>
      </c>
      <c r="M48" s="227">
        <v>-0.19019999999532503</v>
      </c>
      <c r="N48" s="242"/>
      <c r="O48" s="228">
        <f t="shared" si="10"/>
        <v>0</v>
      </c>
      <c r="P48" s="229">
        <f t="shared" si="10"/>
        <v>0</v>
      </c>
      <c r="Q48" s="223">
        <f t="shared" si="3"/>
        <v>0</v>
      </c>
      <c r="R48" s="223"/>
      <c r="S48" s="227">
        <f t="shared" si="6"/>
        <v>-0.19019999999532503</v>
      </c>
      <c r="T48" s="229" t="str">
        <f>B48</f>
        <v>№036 сбыт</v>
      </c>
    </row>
    <row r="49" spans="1:21" ht="17.100000000000001" customHeight="1" x14ac:dyDescent="0.25">
      <c r="A49" s="64" t="s">
        <v>325</v>
      </c>
      <c r="B49" s="223" t="s">
        <v>60</v>
      </c>
      <c r="C49" s="224"/>
      <c r="D49" s="224"/>
      <c r="E49" s="224"/>
      <c r="F49" s="231"/>
      <c r="G49" s="224"/>
      <c r="H49" s="224"/>
      <c r="I49" s="224"/>
      <c r="J49" s="226">
        <f>G49-C49</f>
        <v>0</v>
      </c>
      <c r="K49" s="226">
        <f>H49-D49</f>
        <v>0</v>
      </c>
      <c r="L49" s="226">
        <f>I49-E49</f>
        <v>0</v>
      </c>
      <c r="M49" s="227">
        <v>3.1999999973777449E-3</v>
      </c>
      <c r="N49" s="242"/>
      <c r="O49" s="226"/>
      <c r="P49" s="229"/>
      <c r="Q49" s="223"/>
      <c r="R49" s="223"/>
      <c r="S49" s="227">
        <f t="shared" si="6"/>
        <v>3.1999999973777449E-3</v>
      </c>
      <c r="T49" s="229" t="str">
        <f>B49</f>
        <v>№037 сбыт</v>
      </c>
    </row>
    <row r="50" spans="1:21" ht="17.100000000000001" customHeight="1" x14ac:dyDescent="0.25">
      <c r="A50" s="65" t="s">
        <v>600</v>
      </c>
      <c r="B50" s="223" t="s">
        <v>61</v>
      </c>
      <c r="C50" s="224"/>
      <c r="D50" s="224"/>
      <c r="E50" s="224"/>
      <c r="F50" s="231"/>
      <c r="G50" s="224"/>
      <c r="H50" s="224"/>
      <c r="I50" s="224"/>
      <c r="J50" s="226">
        <f>G50-C50</f>
        <v>0</v>
      </c>
      <c r="K50" s="226">
        <f>H50-D50</f>
        <v>0</v>
      </c>
      <c r="L50" s="226">
        <f>I50-E50</f>
        <v>0</v>
      </c>
      <c r="M50" s="227">
        <v>-290.58998468918583</v>
      </c>
      <c r="N50" s="242"/>
      <c r="O50" s="228"/>
      <c r="P50" s="229"/>
      <c r="Q50" s="223"/>
      <c r="R50" s="223"/>
      <c r="S50" s="227">
        <f t="shared" si="6"/>
        <v>-290.58998468918583</v>
      </c>
      <c r="T50" s="229" t="str">
        <f>B50</f>
        <v>№038 сбыт</v>
      </c>
      <c r="U50" s="1"/>
    </row>
    <row r="51" spans="1:21" ht="17.100000000000001" customHeight="1" x14ac:dyDescent="0.25">
      <c r="A51" s="64" t="s">
        <v>312</v>
      </c>
      <c r="B51" s="223" t="s">
        <v>62</v>
      </c>
      <c r="C51" s="224"/>
      <c r="D51" s="224"/>
      <c r="E51" s="224"/>
      <c r="F51" s="231"/>
      <c r="G51" s="224"/>
      <c r="H51" s="224"/>
      <c r="I51" s="224"/>
      <c r="J51" s="226">
        <f>G51-C51</f>
        <v>0</v>
      </c>
      <c r="K51" s="226">
        <f>H51-D51</f>
        <v>0</v>
      </c>
      <c r="L51" s="226">
        <f>I51-E51</f>
        <v>0</v>
      </c>
      <c r="M51" s="227">
        <v>-582.58610000000476</v>
      </c>
      <c r="N51" s="242"/>
      <c r="O51" s="228"/>
      <c r="P51" s="229"/>
      <c r="Q51" s="223"/>
      <c r="R51" s="223"/>
      <c r="S51" s="227">
        <f t="shared" si="6"/>
        <v>-582.58610000000476</v>
      </c>
      <c r="T51" s="229" t="str">
        <f>B51</f>
        <v>№039  сбыт</v>
      </c>
    </row>
    <row r="52" spans="1:21" ht="17.100000000000001" customHeight="1" x14ac:dyDescent="0.25">
      <c r="A52" s="64"/>
      <c r="B52" s="217" t="s">
        <v>63</v>
      </c>
      <c r="C52" s="232">
        <v>1372.34</v>
      </c>
      <c r="D52" s="232">
        <v>2550.5300000000002</v>
      </c>
      <c r="E52" s="232">
        <v>3922.88</v>
      </c>
      <c r="F52" s="219" t="s">
        <v>63</v>
      </c>
      <c r="G52" s="218">
        <v>1372.34</v>
      </c>
      <c r="H52" s="218">
        <v>2550.5300000000002</v>
      </c>
      <c r="I52" s="218">
        <v>3922.88</v>
      </c>
      <c r="J52" s="218">
        <f>G52-C52</f>
        <v>0</v>
      </c>
      <c r="K52" s="218">
        <f>H52-D52</f>
        <v>0</v>
      </c>
      <c r="L52" s="218">
        <f>I52-E52</f>
        <v>0</v>
      </c>
      <c r="M52" s="220">
        <v>-0.48820000000019664</v>
      </c>
      <c r="N52" s="241"/>
      <c r="O52" s="221">
        <f>J52*O$6</f>
        <v>0</v>
      </c>
      <c r="P52" s="222">
        <f>K52*P$6</f>
        <v>0</v>
      </c>
      <c r="Q52" s="217">
        <f t="shared" si="3"/>
        <v>0</v>
      </c>
      <c r="R52" s="217"/>
      <c r="S52" s="220">
        <f t="shared" si="6"/>
        <v>-0.48820000000019664</v>
      </c>
      <c r="T52" s="222" t="str">
        <f>B52</f>
        <v>№040</v>
      </c>
    </row>
    <row r="53" spans="1:21" ht="17.100000000000001" customHeight="1" x14ac:dyDescent="0.25">
      <c r="A53" s="65" t="s">
        <v>598</v>
      </c>
      <c r="B53" s="223" t="s">
        <v>601</v>
      </c>
      <c r="C53" s="226">
        <v>6838.8600000000006</v>
      </c>
      <c r="D53" s="226">
        <v>3207.75</v>
      </c>
      <c r="E53" s="226">
        <v>10047.030000000001</v>
      </c>
      <c r="F53" s="225" t="s">
        <v>459</v>
      </c>
      <c r="G53" s="226">
        <v>6838.8600000000006</v>
      </c>
      <c r="H53" s="226">
        <v>3207.75</v>
      </c>
      <c r="I53" s="226">
        <v>10047.030000000001</v>
      </c>
      <c r="J53" s="226">
        <f>G53-C53</f>
        <v>0</v>
      </c>
      <c r="K53" s="226">
        <f>H53-D53</f>
        <v>0</v>
      </c>
      <c r="L53" s="226">
        <f>I53-E53</f>
        <v>0</v>
      </c>
      <c r="M53" s="227">
        <v>-4.4000000027608621E-3</v>
      </c>
      <c r="N53" s="242"/>
      <c r="O53" s="228">
        <f>J53*O$6</f>
        <v>0</v>
      </c>
      <c r="P53" s="229">
        <f>K53*P$6</f>
        <v>0</v>
      </c>
      <c r="Q53" s="223">
        <f t="shared" si="3"/>
        <v>0</v>
      </c>
      <c r="R53" s="223"/>
      <c r="S53" s="227">
        <f t="shared" si="6"/>
        <v>-4.4000000027608621E-3</v>
      </c>
      <c r="T53" s="229" t="str">
        <f>B53</f>
        <v>№041 сбыт АСКУЭ</v>
      </c>
      <c r="U53" t="s">
        <v>599</v>
      </c>
    </row>
    <row r="54" spans="1:21" ht="17.100000000000001" customHeight="1" x14ac:dyDescent="0.25">
      <c r="A54" s="64" t="s">
        <v>347</v>
      </c>
      <c r="B54" s="223" t="s">
        <v>65</v>
      </c>
      <c r="C54" s="224"/>
      <c r="D54" s="224"/>
      <c r="E54" s="224"/>
      <c r="F54" s="231"/>
      <c r="G54" s="224"/>
      <c r="H54" s="224"/>
      <c r="I54" s="224"/>
      <c r="J54" s="226">
        <f>G54-C54</f>
        <v>0</v>
      </c>
      <c r="K54" s="226">
        <f>H54-D54</f>
        <v>0</v>
      </c>
      <c r="L54" s="226">
        <f>I54-E54</f>
        <v>0</v>
      </c>
      <c r="M54" s="227">
        <v>3.0036000000067418</v>
      </c>
      <c r="N54" s="242"/>
      <c r="O54" s="228"/>
      <c r="P54" s="229">
        <f>K54*P$6</f>
        <v>0</v>
      </c>
      <c r="Q54" s="223"/>
      <c r="R54" s="223"/>
      <c r="S54" s="227">
        <f t="shared" si="6"/>
        <v>3.0036000000067418</v>
      </c>
      <c r="T54" s="229" t="str">
        <f>B54</f>
        <v xml:space="preserve">№041а сбыт </v>
      </c>
    </row>
    <row r="55" spans="1:21" ht="17.100000000000001" customHeight="1" x14ac:dyDescent="0.25">
      <c r="A55" s="92" t="s">
        <v>440</v>
      </c>
      <c r="B55" s="223" t="s">
        <v>66</v>
      </c>
      <c r="C55" s="226">
        <v>7413</v>
      </c>
      <c r="D55" s="226">
        <v>2860.29</v>
      </c>
      <c r="E55" s="226">
        <v>10273.33</v>
      </c>
      <c r="F55" s="225" t="s">
        <v>460</v>
      </c>
      <c r="G55" s="226">
        <v>7413</v>
      </c>
      <c r="H55" s="226">
        <v>2860.29</v>
      </c>
      <c r="I55" s="226">
        <v>10273.33</v>
      </c>
      <c r="J55" s="226">
        <f>G55-C55</f>
        <v>0</v>
      </c>
      <c r="K55" s="226">
        <f>H55-D55</f>
        <v>0</v>
      </c>
      <c r="L55" s="226">
        <f>I55-E55</f>
        <v>0</v>
      </c>
      <c r="M55" s="227">
        <v>4.600000002611182E-3</v>
      </c>
      <c r="N55" s="242"/>
      <c r="O55" s="228">
        <f>J55*O$6</f>
        <v>0</v>
      </c>
      <c r="P55" s="229">
        <f>K55*P$6</f>
        <v>0</v>
      </c>
      <c r="Q55" s="223">
        <f t="shared" si="3"/>
        <v>0</v>
      </c>
      <c r="R55" s="223"/>
      <c r="S55" s="227">
        <f>M55-Q55+N55+R55</f>
        <v>4.600000002611182E-3</v>
      </c>
      <c r="T55" s="229" t="str">
        <f>B55</f>
        <v xml:space="preserve">№042 </v>
      </c>
    </row>
    <row r="56" spans="1:21" ht="17.100000000000001" customHeight="1" x14ac:dyDescent="0.25">
      <c r="A56" s="64"/>
      <c r="B56" s="217" t="s">
        <v>67</v>
      </c>
      <c r="C56" s="218">
        <v>7057.6</v>
      </c>
      <c r="D56" s="218">
        <v>2725.51</v>
      </c>
      <c r="E56" s="218">
        <v>9783.11</v>
      </c>
      <c r="F56" s="219" t="s">
        <v>461</v>
      </c>
      <c r="G56" s="218">
        <v>7076.82</v>
      </c>
      <c r="H56" s="218">
        <v>2735.57</v>
      </c>
      <c r="I56" s="218">
        <v>9812.39</v>
      </c>
      <c r="J56" s="218">
        <f>G56-C56</f>
        <v>19.219999999999345</v>
      </c>
      <c r="K56" s="218">
        <f>H56-D56</f>
        <v>10.059999999999945</v>
      </c>
      <c r="L56" s="218">
        <f>I56-E56</f>
        <v>29.279999999998836</v>
      </c>
      <c r="M56" s="220">
        <v>-750.61620000000448</v>
      </c>
      <c r="N56" s="241"/>
      <c r="O56" s="221">
        <f>J56*O$6</f>
        <v>157.79619999999463</v>
      </c>
      <c r="P56" s="222">
        <f>K56*P$6</f>
        <v>32.594399999999823</v>
      </c>
      <c r="Q56" s="217">
        <f t="shared" si="3"/>
        <v>190.39059999999444</v>
      </c>
      <c r="R56" s="217"/>
      <c r="S56" s="220">
        <f t="shared" ref="S56:S74" si="11">M56-Q56+N56+R56</f>
        <v>-941.00679999999898</v>
      </c>
      <c r="T56" s="222" t="str">
        <f>B56</f>
        <v xml:space="preserve">№043\1 </v>
      </c>
    </row>
    <row r="57" spans="1:21" ht="17.100000000000001" customHeight="1" x14ac:dyDescent="0.25">
      <c r="A57" s="64"/>
      <c r="B57" s="217" t="s">
        <v>68</v>
      </c>
      <c r="C57" s="218">
        <v>24428.100000000002</v>
      </c>
      <c r="D57" s="218">
        <v>11269.28</v>
      </c>
      <c r="E57" s="218">
        <v>35697.39</v>
      </c>
      <c r="F57" s="219" t="s">
        <v>68</v>
      </c>
      <c r="G57" s="218">
        <v>24456.63</v>
      </c>
      <c r="H57" s="218">
        <v>11283.800000000001</v>
      </c>
      <c r="I57" s="218">
        <v>35740.43</v>
      </c>
      <c r="J57" s="218">
        <f>G57-C57</f>
        <v>28.529999999998836</v>
      </c>
      <c r="K57" s="218">
        <f>H57-D57</f>
        <v>14.520000000000437</v>
      </c>
      <c r="L57" s="218">
        <f>I57-E57</f>
        <v>43.040000000000873</v>
      </c>
      <c r="M57" s="220">
        <v>-1461.8082000000156</v>
      </c>
      <c r="N57" s="241"/>
      <c r="O57" s="218">
        <f>J57*O$6</f>
        <v>234.23129999999045</v>
      </c>
      <c r="P57" s="222">
        <f>K57*P$6</f>
        <v>47.044800000001416</v>
      </c>
      <c r="Q57" s="217">
        <f t="shared" si="3"/>
        <v>281.27609999999186</v>
      </c>
      <c r="R57" s="217"/>
      <c r="S57" s="220">
        <f t="shared" si="11"/>
        <v>-1743.0843000000075</v>
      </c>
      <c r="T57" s="222" t="str">
        <f>B57</f>
        <v xml:space="preserve">№043\2 </v>
      </c>
    </row>
    <row r="58" spans="1:21" ht="17.100000000000001" customHeight="1" x14ac:dyDescent="0.25">
      <c r="A58" s="65" t="s">
        <v>617</v>
      </c>
      <c r="B58" s="223" t="s">
        <v>69</v>
      </c>
      <c r="C58" s="224">
        <v>7777.02</v>
      </c>
      <c r="D58" s="224">
        <v>3489.41</v>
      </c>
      <c r="E58" s="224">
        <v>11266.43</v>
      </c>
      <c r="F58" s="225" t="s">
        <v>462</v>
      </c>
      <c r="G58" s="226">
        <v>7777.02</v>
      </c>
      <c r="H58" s="226">
        <v>3489.41</v>
      </c>
      <c r="I58" s="226">
        <v>11266.43</v>
      </c>
      <c r="J58" s="226">
        <f>G58-C58</f>
        <v>0</v>
      </c>
      <c r="K58" s="226">
        <f>H58-D58</f>
        <v>0</v>
      </c>
      <c r="L58" s="226">
        <f>I58-E58</f>
        <v>0</v>
      </c>
      <c r="M58" s="227">
        <v>-10738.388400000003</v>
      </c>
      <c r="N58" s="242"/>
      <c r="O58" s="228">
        <f>J58*O$6</f>
        <v>0</v>
      </c>
      <c r="P58" s="229">
        <f>K58*P$6</f>
        <v>0</v>
      </c>
      <c r="Q58" s="223">
        <f t="shared" si="3"/>
        <v>0</v>
      </c>
      <c r="R58" s="223"/>
      <c r="S58" s="227">
        <f t="shared" si="11"/>
        <v>-10738.388400000003</v>
      </c>
      <c r="T58" s="229" t="str">
        <f>B58</f>
        <v xml:space="preserve">№044 </v>
      </c>
      <c r="U58" s="8" t="s">
        <v>566</v>
      </c>
    </row>
    <row r="59" spans="1:21" ht="17.100000000000001" customHeight="1" x14ac:dyDescent="0.25">
      <c r="A59" s="64"/>
      <c r="B59" s="217" t="s">
        <v>70</v>
      </c>
      <c r="C59" s="232"/>
      <c r="D59" s="232"/>
      <c r="E59" s="232"/>
      <c r="F59" s="233"/>
      <c r="G59" s="232"/>
      <c r="H59" s="232"/>
      <c r="I59" s="232"/>
      <c r="J59" s="218">
        <f>G59-C59</f>
        <v>0</v>
      </c>
      <c r="K59" s="218">
        <f>H59-D59</f>
        <v>0</v>
      </c>
      <c r="L59" s="218">
        <f>I59-E59</f>
        <v>0</v>
      </c>
      <c r="M59" s="220">
        <v>0</v>
      </c>
      <c r="N59" s="241"/>
      <c r="O59" s="221"/>
      <c r="P59" s="222"/>
      <c r="Q59" s="217"/>
      <c r="R59" s="217"/>
      <c r="S59" s="220">
        <f t="shared" si="11"/>
        <v>0</v>
      </c>
      <c r="T59" s="222" t="str">
        <f>B59</f>
        <v>№045 не установлен</v>
      </c>
    </row>
    <row r="60" spans="1:21" ht="17.100000000000001" customHeight="1" x14ac:dyDescent="0.25">
      <c r="A60" s="65" t="s">
        <v>609</v>
      </c>
      <c r="B60" s="223" t="s">
        <v>71</v>
      </c>
      <c r="C60" s="226">
        <v>10821.24</v>
      </c>
      <c r="D60" s="226">
        <v>6456.08</v>
      </c>
      <c r="E60" s="226">
        <v>17277.34</v>
      </c>
      <c r="F60" s="225" t="s">
        <v>463</v>
      </c>
      <c r="G60" s="226">
        <v>10821.24</v>
      </c>
      <c r="H60" s="226">
        <v>6456.08</v>
      </c>
      <c r="I60" s="226">
        <v>17277.34</v>
      </c>
      <c r="J60" s="226">
        <f>G60-C60</f>
        <v>0</v>
      </c>
      <c r="K60" s="226">
        <f>H60-D60</f>
        <v>0</v>
      </c>
      <c r="L60" s="226">
        <f>I60-E60</f>
        <v>0</v>
      </c>
      <c r="M60" s="227">
        <v>-6462.4101999999984</v>
      </c>
      <c r="N60" s="242"/>
      <c r="O60" s="228">
        <f>J60*O$6</f>
        <v>0</v>
      </c>
      <c r="P60" s="229">
        <f>K60*P$6</f>
        <v>0</v>
      </c>
      <c r="Q60" s="223">
        <f t="shared" si="3"/>
        <v>0</v>
      </c>
      <c r="R60" s="223"/>
      <c r="S60" s="227">
        <f>M60-Q60+N60+R60</f>
        <v>-6462.4101999999984</v>
      </c>
      <c r="T60" s="229" t="str">
        <f>B60</f>
        <v xml:space="preserve">№046 </v>
      </c>
    </row>
    <row r="61" spans="1:21" ht="17.100000000000001" customHeight="1" x14ac:dyDescent="0.25">
      <c r="A61" s="64" t="s">
        <v>346</v>
      </c>
      <c r="B61" s="223" t="s">
        <v>411</v>
      </c>
      <c r="C61" s="224"/>
      <c r="D61" s="224"/>
      <c r="E61" s="224"/>
      <c r="F61" s="231"/>
      <c r="G61" s="224"/>
      <c r="H61" s="224"/>
      <c r="I61" s="224"/>
      <c r="J61" s="226">
        <f>G61-C61</f>
        <v>0</v>
      </c>
      <c r="K61" s="226">
        <f>H61-D61</f>
        <v>0</v>
      </c>
      <c r="L61" s="226">
        <f>I61-E61</f>
        <v>0</v>
      </c>
      <c r="M61" s="227">
        <v>-1536.4354999999971</v>
      </c>
      <c r="N61" s="242"/>
      <c r="O61" s="228">
        <f t="shared" ref="O61:P62" si="12">J61*O$6</f>
        <v>0</v>
      </c>
      <c r="P61" s="229">
        <f t="shared" si="12"/>
        <v>0</v>
      </c>
      <c r="Q61" s="223">
        <f t="shared" si="3"/>
        <v>0</v>
      </c>
      <c r="R61" s="223"/>
      <c r="S61" s="227">
        <f t="shared" si="11"/>
        <v>-1536.4354999999971</v>
      </c>
      <c r="T61" s="229" t="str">
        <f>B61</f>
        <v>№046а сбыт</v>
      </c>
    </row>
    <row r="62" spans="1:21" ht="17.100000000000001" customHeight="1" x14ac:dyDescent="0.25">
      <c r="A62" s="64"/>
      <c r="B62" s="217" t="s">
        <v>73</v>
      </c>
      <c r="C62" s="218">
        <v>314.79000000000002</v>
      </c>
      <c r="D62" s="218">
        <v>144.71</v>
      </c>
      <c r="E62" s="218">
        <v>459.51</v>
      </c>
      <c r="F62" s="219" t="s">
        <v>73</v>
      </c>
      <c r="G62" s="218">
        <v>314.79000000000002</v>
      </c>
      <c r="H62" s="218">
        <v>144.71</v>
      </c>
      <c r="I62" s="218">
        <v>459.51</v>
      </c>
      <c r="J62" s="218">
        <f>G62-C62</f>
        <v>0</v>
      </c>
      <c r="K62" s="218">
        <f>H62-D62</f>
        <v>0</v>
      </c>
      <c r="L62" s="218">
        <f>I62-E62</f>
        <v>0</v>
      </c>
      <c r="M62" s="220">
        <v>-2071.6653000000001</v>
      </c>
      <c r="N62" s="241"/>
      <c r="O62" s="221">
        <f t="shared" si="12"/>
        <v>0</v>
      </c>
      <c r="P62" s="222">
        <f t="shared" si="12"/>
        <v>0</v>
      </c>
      <c r="Q62" s="217">
        <f t="shared" si="3"/>
        <v>0</v>
      </c>
      <c r="R62" s="217"/>
      <c r="S62" s="220">
        <f t="shared" si="11"/>
        <v>-2071.6653000000001</v>
      </c>
      <c r="T62" s="222" t="str">
        <f>B62</f>
        <v xml:space="preserve">№047 </v>
      </c>
    </row>
    <row r="63" spans="1:21" ht="17.100000000000001" customHeight="1" x14ac:dyDescent="0.25">
      <c r="A63" s="65" t="s">
        <v>415</v>
      </c>
      <c r="B63" s="223" t="s">
        <v>74</v>
      </c>
      <c r="C63" s="224"/>
      <c r="D63" s="224"/>
      <c r="E63" s="224"/>
      <c r="F63" s="225"/>
      <c r="G63" s="224"/>
      <c r="H63" s="224"/>
      <c r="I63" s="224"/>
      <c r="J63" s="226">
        <f>G63-C63</f>
        <v>0</v>
      </c>
      <c r="K63" s="226">
        <f>H63-D63</f>
        <v>0</v>
      </c>
      <c r="L63" s="226">
        <f>I63-E63</f>
        <v>0</v>
      </c>
      <c r="M63" s="227">
        <v>0</v>
      </c>
      <c r="N63" s="242"/>
      <c r="O63" s="228"/>
      <c r="P63" s="229"/>
      <c r="Q63" s="223"/>
      <c r="R63" s="223"/>
      <c r="S63" s="227">
        <f ca="1">S63-Q63+N63+R63</f>
        <v>0</v>
      </c>
      <c r="T63" s="229" t="str">
        <f>B63</f>
        <v xml:space="preserve">№048 </v>
      </c>
    </row>
    <row r="64" spans="1:21" ht="17.100000000000001" customHeight="1" x14ac:dyDescent="0.25">
      <c r="A64" s="66" t="s">
        <v>307</v>
      </c>
      <c r="B64" s="223" t="s">
        <v>75</v>
      </c>
      <c r="C64" s="224"/>
      <c r="D64" s="224"/>
      <c r="E64" s="224"/>
      <c r="F64" s="231"/>
      <c r="G64" s="224"/>
      <c r="H64" s="224"/>
      <c r="I64" s="224"/>
      <c r="J64" s="226">
        <f>G64-C64</f>
        <v>0</v>
      </c>
      <c r="K64" s="226">
        <f>H64-D64</f>
        <v>0</v>
      </c>
      <c r="L64" s="226">
        <f>I64-E64</f>
        <v>0</v>
      </c>
      <c r="M64" s="227">
        <v>86.016200000001845</v>
      </c>
      <c r="N64" s="242"/>
      <c r="O64" s="228"/>
      <c r="P64" s="229">
        <f t="shared" ref="P64:P75" si="13">K64*P$6</f>
        <v>0</v>
      </c>
      <c r="Q64" s="223">
        <f t="shared" si="3"/>
        <v>0</v>
      </c>
      <c r="R64" s="223"/>
      <c r="S64" s="227">
        <f t="shared" si="11"/>
        <v>86.016200000001845</v>
      </c>
      <c r="T64" s="229" t="str">
        <f>B64</f>
        <v>№049 сбыт</v>
      </c>
    </row>
    <row r="65" spans="1:22" ht="17.100000000000001" customHeight="1" x14ac:dyDescent="0.25">
      <c r="A65" s="100"/>
      <c r="B65" s="217" t="s">
        <v>76</v>
      </c>
      <c r="C65" s="218">
        <v>15389.42</v>
      </c>
      <c r="D65" s="218">
        <v>6337.52</v>
      </c>
      <c r="E65" s="218">
        <v>21726.95</v>
      </c>
      <c r="F65" s="219" t="s">
        <v>76</v>
      </c>
      <c r="G65" s="218">
        <v>15389.66</v>
      </c>
      <c r="H65" s="218">
        <v>6337.64</v>
      </c>
      <c r="I65" s="218">
        <v>21727.31</v>
      </c>
      <c r="J65" s="218">
        <f>G65-C65</f>
        <v>0.23999999999978172</v>
      </c>
      <c r="K65" s="218">
        <f>H65-D65</f>
        <v>0.11999999999989086</v>
      </c>
      <c r="L65" s="218">
        <f>I65-E65</f>
        <v>0.36000000000058208</v>
      </c>
      <c r="M65" s="220">
        <v>-712.12709999999674</v>
      </c>
      <c r="N65" s="241"/>
      <c r="O65" s="218">
        <f>J65*O$6</f>
        <v>1.970399999998208</v>
      </c>
      <c r="P65" s="222">
        <f t="shared" si="13"/>
        <v>0.38879999999964643</v>
      </c>
      <c r="Q65" s="217">
        <f t="shared" si="3"/>
        <v>2.3591999999978546</v>
      </c>
      <c r="R65" s="217"/>
      <c r="S65" s="220">
        <f t="shared" si="11"/>
        <v>-714.48629999999457</v>
      </c>
      <c r="T65" s="222" t="str">
        <f>B65</f>
        <v xml:space="preserve">№050 </v>
      </c>
    </row>
    <row r="66" spans="1:22" ht="17.100000000000001" customHeight="1" x14ac:dyDescent="0.25">
      <c r="A66" s="66" t="s">
        <v>547</v>
      </c>
      <c r="B66" s="223" t="s">
        <v>548</v>
      </c>
      <c r="C66" s="224"/>
      <c r="D66" s="224"/>
      <c r="E66" s="224"/>
      <c r="F66" s="231"/>
      <c r="G66" s="224"/>
      <c r="H66" s="224"/>
      <c r="I66" s="224"/>
      <c r="J66" s="226">
        <f>G66-C66</f>
        <v>0</v>
      </c>
      <c r="K66" s="226">
        <f>H66-D66</f>
        <v>0</v>
      </c>
      <c r="L66" s="226">
        <f>I66-E66</f>
        <v>0</v>
      </c>
      <c r="M66" s="226">
        <v>0.13799999999991996</v>
      </c>
      <c r="N66" s="243"/>
      <c r="O66" s="227"/>
      <c r="P66" s="228">
        <f t="shared" si="13"/>
        <v>0</v>
      </c>
      <c r="Q66" s="228">
        <f t="shared" si="3"/>
        <v>0</v>
      </c>
      <c r="R66" s="229"/>
      <c r="S66" s="223">
        <f t="shared" si="11"/>
        <v>0.13799999999991996</v>
      </c>
      <c r="T66" s="223" t="str">
        <f>B66</f>
        <v>№051 сбыт</v>
      </c>
      <c r="U66" s="74"/>
      <c r="V66" s="75"/>
    </row>
    <row r="67" spans="1:22" ht="17.100000000000001" customHeight="1" x14ac:dyDescent="0.25">
      <c r="A67" s="64" t="s">
        <v>618</v>
      </c>
      <c r="B67" s="223" t="s">
        <v>78</v>
      </c>
      <c r="C67" s="224"/>
      <c r="D67" s="224"/>
      <c r="E67" s="224"/>
      <c r="F67" s="225" t="s">
        <v>78</v>
      </c>
      <c r="G67" s="224"/>
      <c r="H67" s="224"/>
      <c r="I67" s="224"/>
      <c r="J67" s="226">
        <f>G67-C67</f>
        <v>0</v>
      </c>
      <c r="K67" s="226">
        <f>H67-D67</f>
        <v>0</v>
      </c>
      <c r="L67" s="226">
        <f>I67-E67</f>
        <v>0</v>
      </c>
      <c r="M67" s="227">
        <v>-1354.9193999999979</v>
      </c>
      <c r="N67" s="242"/>
      <c r="O67" s="228">
        <f t="shared" ref="O67:O75" si="14">J67*O$6</f>
        <v>0</v>
      </c>
      <c r="P67" s="229">
        <f t="shared" si="13"/>
        <v>0</v>
      </c>
      <c r="Q67" s="223">
        <f t="shared" si="3"/>
        <v>0</v>
      </c>
      <c r="R67" s="223"/>
      <c r="S67" s="227">
        <f t="shared" si="11"/>
        <v>-1354.9193999999979</v>
      </c>
      <c r="T67" s="229" t="str">
        <f>B67</f>
        <v xml:space="preserve">№052 </v>
      </c>
    </row>
    <row r="68" spans="1:22" ht="17.100000000000001" customHeight="1" x14ac:dyDescent="0.25">
      <c r="A68" s="64"/>
      <c r="B68" s="217" t="s">
        <v>79</v>
      </c>
      <c r="C68" s="232">
        <v>10367.76</v>
      </c>
      <c r="D68" s="232">
        <v>2781.7000000000003</v>
      </c>
      <c r="E68" s="232">
        <v>13149.5</v>
      </c>
      <c r="F68" s="219" t="s">
        <v>464</v>
      </c>
      <c r="G68" s="218">
        <v>10367.76</v>
      </c>
      <c r="H68" s="218">
        <v>2781.7000000000003</v>
      </c>
      <c r="I68" s="218">
        <v>13149.5</v>
      </c>
      <c r="J68" s="218">
        <f>G68-C68</f>
        <v>0</v>
      </c>
      <c r="K68" s="218">
        <f>H68-D68</f>
        <v>0</v>
      </c>
      <c r="L68" s="218">
        <f>I68-E68</f>
        <v>0</v>
      </c>
      <c r="M68" s="220">
        <v>-3606.9746000000032</v>
      </c>
      <c r="N68" s="241"/>
      <c r="O68" s="221">
        <f t="shared" si="14"/>
        <v>0</v>
      </c>
      <c r="P68" s="222">
        <f t="shared" si="13"/>
        <v>0</v>
      </c>
      <c r="Q68" s="217">
        <f t="shared" si="3"/>
        <v>0</v>
      </c>
      <c r="R68" s="217"/>
      <c r="S68" s="220">
        <f>M68-Q68+N68+R68</f>
        <v>-3606.9746000000032</v>
      </c>
      <c r="T68" s="222" t="str">
        <f>B68</f>
        <v xml:space="preserve">№052а </v>
      </c>
    </row>
    <row r="69" spans="1:22" ht="17.100000000000001" customHeight="1" x14ac:dyDescent="0.25">
      <c r="A69" s="64"/>
      <c r="B69" s="217" t="s">
        <v>80</v>
      </c>
      <c r="C69" s="232">
        <v>6068.59</v>
      </c>
      <c r="D69" s="232">
        <v>2890.77</v>
      </c>
      <c r="E69" s="232">
        <v>8959.3700000000008</v>
      </c>
      <c r="F69" s="219" t="s">
        <v>80</v>
      </c>
      <c r="G69" s="218">
        <v>6082.88</v>
      </c>
      <c r="H69" s="218">
        <v>2895.1</v>
      </c>
      <c r="I69" s="218">
        <v>8977.99</v>
      </c>
      <c r="J69" s="218">
        <f>G69-C69</f>
        <v>14.289999999999964</v>
      </c>
      <c r="K69" s="218">
        <f>H69-D69</f>
        <v>4.3299999999999272</v>
      </c>
      <c r="L69" s="218">
        <f>I69-E69</f>
        <v>18.619999999998981</v>
      </c>
      <c r="M69" s="220">
        <v>-669.03009999999767</v>
      </c>
      <c r="N69" s="241"/>
      <c r="O69" s="221">
        <f t="shared" si="14"/>
        <v>117.32089999999971</v>
      </c>
      <c r="P69" s="222">
        <f t="shared" si="13"/>
        <v>14.029199999999765</v>
      </c>
      <c r="Q69" s="217">
        <f t="shared" si="3"/>
        <v>131.35009999999949</v>
      </c>
      <c r="R69" s="217"/>
      <c r="S69" s="220">
        <f t="shared" si="11"/>
        <v>-800.3801999999971</v>
      </c>
      <c r="T69" s="222" t="str">
        <f>B69</f>
        <v xml:space="preserve">№053 </v>
      </c>
    </row>
    <row r="70" spans="1:22" ht="17.100000000000001" customHeight="1" x14ac:dyDescent="0.25">
      <c r="A70" s="64"/>
      <c r="B70" s="217" t="s">
        <v>81</v>
      </c>
      <c r="C70" s="218">
        <v>2019.47</v>
      </c>
      <c r="D70" s="218">
        <v>963.6</v>
      </c>
      <c r="E70" s="218">
        <v>2983.08</v>
      </c>
      <c r="F70" s="219" t="s">
        <v>465</v>
      </c>
      <c r="G70" s="218">
        <v>2019.47</v>
      </c>
      <c r="H70" s="218">
        <v>963.6</v>
      </c>
      <c r="I70" s="218">
        <v>2983.08</v>
      </c>
      <c r="J70" s="218">
        <f>G70-C70</f>
        <v>0</v>
      </c>
      <c r="K70" s="218">
        <f>H70-D70</f>
        <v>0</v>
      </c>
      <c r="L70" s="218">
        <f>I70-E70</f>
        <v>0</v>
      </c>
      <c r="M70" s="220">
        <v>-518.21579999999949</v>
      </c>
      <c r="N70" s="241"/>
      <c r="O70" s="221">
        <f t="shared" si="14"/>
        <v>0</v>
      </c>
      <c r="P70" s="222">
        <f t="shared" si="13"/>
        <v>0</v>
      </c>
      <c r="Q70" s="217">
        <f t="shared" si="3"/>
        <v>0</v>
      </c>
      <c r="R70" s="217"/>
      <c r="S70" s="220">
        <f>M70-Q70+N70+R70</f>
        <v>-518.21579999999949</v>
      </c>
      <c r="T70" s="222" t="str">
        <f>B70</f>
        <v xml:space="preserve">№054 </v>
      </c>
    </row>
    <row r="71" spans="1:22" ht="17.100000000000001" customHeight="1" x14ac:dyDescent="0.25">
      <c r="A71" s="64" t="s">
        <v>355</v>
      </c>
      <c r="B71" s="223" t="s">
        <v>82</v>
      </c>
      <c r="C71" s="224"/>
      <c r="D71" s="224"/>
      <c r="E71" s="224"/>
      <c r="F71" s="231"/>
      <c r="G71" s="224"/>
      <c r="H71" s="224"/>
      <c r="I71" s="224"/>
      <c r="J71" s="226">
        <f>G71-C71</f>
        <v>0</v>
      </c>
      <c r="K71" s="226">
        <f>H71-D71</f>
        <v>0</v>
      </c>
      <c r="L71" s="226">
        <f>I71-E71</f>
        <v>0</v>
      </c>
      <c r="M71" s="227">
        <v>3.7921000000046661</v>
      </c>
      <c r="N71" s="242"/>
      <c r="O71" s="228">
        <f t="shared" si="14"/>
        <v>0</v>
      </c>
      <c r="P71" s="229">
        <f t="shared" si="13"/>
        <v>0</v>
      </c>
      <c r="Q71" s="223">
        <f t="shared" si="3"/>
        <v>0</v>
      </c>
      <c r="R71" s="223"/>
      <c r="S71" s="227">
        <f t="shared" si="11"/>
        <v>3.7921000000046661</v>
      </c>
      <c r="T71" s="229" t="str">
        <f>B71</f>
        <v>№055 сбыт</v>
      </c>
    </row>
    <row r="72" spans="1:22" ht="17.100000000000001" customHeight="1" x14ac:dyDescent="0.25">
      <c r="A72" s="88" t="s">
        <v>563</v>
      </c>
      <c r="B72" s="223" t="s">
        <v>83</v>
      </c>
      <c r="C72" s="226">
        <v>9126.77</v>
      </c>
      <c r="D72" s="226">
        <v>4023.83</v>
      </c>
      <c r="E72" s="226">
        <v>13150.6</v>
      </c>
      <c r="F72" s="225" t="s">
        <v>466</v>
      </c>
      <c r="G72" s="226">
        <v>9126.77</v>
      </c>
      <c r="H72" s="226">
        <v>4023.83</v>
      </c>
      <c r="I72" s="226">
        <v>13150.6</v>
      </c>
      <c r="J72" s="226">
        <f>G72-C72</f>
        <v>0</v>
      </c>
      <c r="K72" s="226">
        <f>H72-D72</f>
        <v>0</v>
      </c>
      <c r="L72" s="226">
        <f>I72-E72</f>
        <v>0</v>
      </c>
      <c r="M72" s="227">
        <v>1761.679299999998</v>
      </c>
      <c r="N72" s="242"/>
      <c r="O72" s="228">
        <f t="shared" si="14"/>
        <v>0</v>
      </c>
      <c r="P72" s="229">
        <f t="shared" si="13"/>
        <v>0</v>
      </c>
      <c r="Q72" s="223">
        <f t="shared" si="3"/>
        <v>0</v>
      </c>
      <c r="R72" s="223"/>
      <c r="S72" s="227">
        <f>M72-Q72+N72+R72</f>
        <v>1761.679299999998</v>
      </c>
      <c r="T72" s="229" t="str">
        <f>B72</f>
        <v xml:space="preserve">№056 </v>
      </c>
    </row>
    <row r="73" spans="1:22" ht="17.100000000000001" customHeight="1" x14ac:dyDescent="0.25">
      <c r="A73" s="65" t="s">
        <v>608</v>
      </c>
      <c r="B73" s="223" t="s">
        <v>84</v>
      </c>
      <c r="C73" s="224">
        <v>4430.92</v>
      </c>
      <c r="D73" s="224">
        <v>4847.16</v>
      </c>
      <c r="E73" s="224">
        <v>9278.1</v>
      </c>
      <c r="F73" s="225" t="s">
        <v>467</v>
      </c>
      <c r="G73" s="224">
        <v>4430.92</v>
      </c>
      <c r="H73" s="224">
        <v>4847.16</v>
      </c>
      <c r="I73" s="224">
        <v>9278.1</v>
      </c>
      <c r="J73" s="224">
        <f>G73-C73</f>
        <v>0</v>
      </c>
      <c r="K73" s="224">
        <f>H73-D73</f>
        <v>0</v>
      </c>
      <c r="L73" s="224">
        <f>I73-E73</f>
        <v>0</v>
      </c>
      <c r="M73" s="227">
        <v>-4284.9052499999998</v>
      </c>
      <c r="N73" s="244">
        <v>4284.91</v>
      </c>
      <c r="O73" s="224">
        <f t="shared" si="14"/>
        <v>0</v>
      </c>
      <c r="P73" s="224">
        <f t="shared" si="13"/>
        <v>0</v>
      </c>
      <c r="Q73" s="224">
        <f t="shared" si="3"/>
        <v>0</v>
      </c>
      <c r="R73" s="224"/>
      <c r="S73" s="227">
        <f t="shared" si="11"/>
        <v>4.7500000000582077E-3</v>
      </c>
      <c r="T73" s="229" t="str">
        <f>B73</f>
        <v xml:space="preserve">№057 </v>
      </c>
    </row>
    <row r="74" spans="1:22" ht="17.100000000000001" customHeight="1" x14ac:dyDescent="0.25">
      <c r="A74" s="66" t="s">
        <v>360</v>
      </c>
      <c r="B74" s="223" t="s">
        <v>85</v>
      </c>
      <c r="C74" s="226">
        <v>13725.45</v>
      </c>
      <c r="D74" s="226">
        <v>4458.88</v>
      </c>
      <c r="E74" s="226">
        <v>18184.34</v>
      </c>
      <c r="F74" s="225" t="s">
        <v>468</v>
      </c>
      <c r="G74" s="226">
        <v>13725.45</v>
      </c>
      <c r="H74" s="226">
        <v>4458.88</v>
      </c>
      <c r="I74" s="226">
        <v>18184.34</v>
      </c>
      <c r="J74" s="226">
        <f>G74-C74</f>
        <v>0</v>
      </c>
      <c r="K74" s="226">
        <f>H74-D74</f>
        <v>0</v>
      </c>
      <c r="L74" s="226">
        <f>I74-E74</f>
        <v>0</v>
      </c>
      <c r="M74" s="227">
        <v>-5.8506999999992102</v>
      </c>
      <c r="N74" s="242"/>
      <c r="O74" s="228">
        <f t="shared" si="14"/>
        <v>0</v>
      </c>
      <c r="P74" s="229">
        <f t="shared" si="13"/>
        <v>0</v>
      </c>
      <c r="Q74" s="223">
        <f t="shared" si="3"/>
        <v>0</v>
      </c>
      <c r="R74" s="223"/>
      <c r="S74" s="227">
        <f t="shared" si="11"/>
        <v>-5.8506999999992102</v>
      </c>
      <c r="T74" s="229" t="str">
        <f>B74</f>
        <v>№058 СБЫТ</v>
      </c>
    </row>
    <row r="75" spans="1:22" ht="17.100000000000001" customHeight="1" x14ac:dyDescent="0.25">
      <c r="A75" s="64" t="s">
        <v>313</v>
      </c>
      <c r="B75" s="223" t="s">
        <v>409</v>
      </c>
      <c r="C75" s="224"/>
      <c r="D75" s="224"/>
      <c r="E75" s="224"/>
      <c r="F75" s="231"/>
      <c r="G75" s="224"/>
      <c r="H75" s="224"/>
      <c r="I75" s="224"/>
      <c r="J75" s="226">
        <f>G75-C75</f>
        <v>0</v>
      </c>
      <c r="K75" s="226">
        <f>H75-D75</f>
        <v>0</v>
      </c>
      <c r="L75" s="226">
        <f>I75-E75</f>
        <v>0</v>
      </c>
      <c r="M75" s="227">
        <v>2429.5206999999987</v>
      </c>
      <c r="N75" s="242"/>
      <c r="O75" s="228">
        <f t="shared" si="14"/>
        <v>0</v>
      </c>
      <c r="P75" s="229">
        <f t="shared" si="13"/>
        <v>0</v>
      </c>
      <c r="Q75" s="223">
        <f t="shared" si="3"/>
        <v>0</v>
      </c>
      <c r="R75" s="223"/>
      <c r="S75" s="227">
        <f>M75-Q75+N75</f>
        <v>2429.5206999999987</v>
      </c>
      <c r="T75" s="229" t="str">
        <f>B75</f>
        <v>№059 сбыт</v>
      </c>
    </row>
    <row r="76" spans="1:22" ht="17.100000000000001" customHeight="1" x14ac:dyDescent="0.25">
      <c r="A76" s="64" t="s">
        <v>385</v>
      </c>
      <c r="B76" s="223" t="s">
        <v>410</v>
      </c>
      <c r="C76" s="226"/>
      <c r="D76" s="226"/>
      <c r="E76" s="226"/>
      <c r="F76" s="225"/>
      <c r="G76" s="224"/>
      <c r="H76" s="224"/>
      <c r="I76" s="224"/>
      <c r="J76" s="226">
        <f>G76-C76</f>
        <v>0</v>
      </c>
      <c r="K76" s="226">
        <f>H76-D76</f>
        <v>0</v>
      </c>
      <c r="L76" s="226">
        <f>I76-E76</f>
        <v>0</v>
      </c>
      <c r="M76" s="227">
        <v>84.340199999997594</v>
      </c>
      <c r="N76" s="242"/>
      <c r="O76" s="228"/>
      <c r="P76" s="229"/>
      <c r="Q76" s="223"/>
      <c r="R76" s="223"/>
      <c r="S76" s="227">
        <f>M76-Q76+N76</f>
        <v>84.340199999997594</v>
      </c>
      <c r="T76" s="229" t="str">
        <f>B76</f>
        <v>№060 сбыт</v>
      </c>
    </row>
    <row r="77" spans="1:22" ht="17.100000000000001" customHeight="1" x14ac:dyDescent="0.25">
      <c r="A77" s="64"/>
      <c r="B77" s="217" t="s">
        <v>88</v>
      </c>
      <c r="C77" s="232"/>
      <c r="D77" s="232"/>
      <c r="E77" s="232"/>
      <c r="F77" s="233"/>
      <c r="G77" s="232"/>
      <c r="H77" s="232"/>
      <c r="I77" s="232"/>
      <c r="J77" s="218">
        <f>G77-C77</f>
        <v>0</v>
      </c>
      <c r="K77" s="218">
        <f>H77-D77</f>
        <v>0</v>
      </c>
      <c r="L77" s="218">
        <f>I77-E77</f>
        <v>0</v>
      </c>
      <c r="M77" s="220">
        <v>-9177.9300000000021</v>
      </c>
      <c r="N77" s="241"/>
      <c r="O77" s="221"/>
      <c r="P77" s="222"/>
      <c r="Q77" s="217"/>
      <c r="R77" s="217"/>
      <c r="S77" s="220">
        <f t="shared" ref="S77:S139" si="15">M77-Q77+N77+R77</f>
        <v>-9177.9300000000021</v>
      </c>
      <c r="T77" s="222" t="str">
        <f>B77</f>
        <v xml:space="preserve">№061 </v>
      </c>
    </row>
    <row r="78" spans="1:22" ht="17.100000000000001" customHeight="1" x14ac:dyDescent="0.25">
      <c r="A78" s="77" t="s">
        <v>315</v>
      </c>
      <c r="B78" s="223" t="s">
        <v>408</v>
      </c>
      <c r="C78" s="224"/>
      <c r="D78" s="224"/>
      <c r="E78" s="224"/>
      <c r="F78" s="231"/>
      <c r="G78" s="224"/>
      <c r="H78" s="224"/>
      <c r="I78" s="224"/>
      <c r="J78" s="226">
        <f>G78-C78</f>
        <v>0</v>
      </c>
      <c r="K78" s="226">
        <f>H78-D78</f>
        <v>0</v>
      </c>
      <c r="L78" s="226">
        <f>I78-E78</f>
        <v>0</v>
      </c>
      <c r="M78" s="227">
        <v>-2.2999999946478056E-3</v>
      </c>
      <c r="N78" s="242"/>
      <c r="O78" s="228"/>
      <c r="P78" s="229"/>
      <c r="Q78" s="223"/>
      <c r="R78" s="223"/>
      <c r="S78" s="227">
        <f t="shared" si="15"/>
        <v>-2.2999999946478056E-3</v>
      </c>
      <c r="T78" s="229" t="str">
        <f>B78</f>
        <v>№062 сбыт</v>
      </c>
    </row>
    <row r="79" spans="1:22" ht="17.100000000000001" customHeight="1" x14ac:dyDescent="0.25">
      <c r="A79" s="77" t="s">
        <v>363</v>
      </c>
      <c r="B79" s="223" t="s">
        <v>90</v>
      </c>
      <c r="C79" s="224"/>
      <c r="D79" s="224"/>
      <c r="E79" s="224"/>
      <c r="F79" s="231"/>
      <c r="G79" s="224"/>
      <c r="H79" s="224"/>
      <c r="I79" s="224"/>
      <c r="J79" s="226">
        <f>G79-C79</f>
        <v>0</v>
      </c>
      <c r="K79" s="226">
        <f>H79-D79</f>
        <v>0</v>
      </c>
      <c r="L79" s="226">
        <f>I79-E79</f>
        <v>0</v>
      </c>
      <c r="M79" s="227">
        <v>4.9999999964711606E-3</v>
      </c>
      <c r="N79" s="242"/>
      <c r="O79" s="228"/>
      <c r="P79" s="229"/>
      <c r="Q79" s="223"/>
      <c r="R79" s="223"/>
      <c r="S79" s="227">
        <f t="shared" si="15"/>
        <v>4.9999999964711606E-3</v>
      </c>
      <c r="T79" s="229" t="str">
        <f>B79</f>
        <v>№062а сбыт</v>
      </c>
    </row>
    <row r="80" spans="1:22" ht="17.100000000000001" customHeight="1" x14ac:dyDescent="0.25">
      <c r="A80" s="77" t="s">
        <v>343</v>
      </c>
      <c r="B80" s="223" t="s">
        <v>91</v>
      </c>
      <c r="C80" s="224"/>
      <c r="D80" s="224"/>
      <c r="E80" s="224"/>
      <c r="F80" s="231"/>
      <c r="G80" s="224"/>
      <c r="H80" s="224"/>
      <c r="I80" s="224"/>
      <c r="J80" s="226">
        <f>G80-C80</f>
        <v>0</v>
      </c>
      <c r="K80" s="226">
        <f>H80-D80</f>
        <v>0</v>
      </c>
      <c r="L80" s="226">
        <f>I80-E80</f>
        <v>0</v>
      </c>
      <c r="M80" s="227">
        <v>-40.548599999999169</v>
      </c>
      <c r="N80" s="242"/>
      <c r="O80" s="228"/>
      <c r="P80" s="229"/>
      <c r="Q80" s="223"/>
      <c r="R80" s="223"/>
      <c r="S80" s="227">
        <f t="shared" si="15"/>
        <v>-40.548599999999169</v>
      </c>
      <c r="T80" s="229" t="str">
        <f>B80</f>
        <v>№063 сбыт</v>
      </c>
      <c r="U80" t="s">
        <v>92</v>
      </c>
    </row>
    <row r="81" spans="1:24" ht="17.100000000000001" customHeight="1" x14ac:dyDescent="0.25">
      <c r="A81" s="64"/>
      <c r="B81" s="217" t="s">
        <v>93</v>
      </c>
      <c r="C81" s="218">
        <v>85.93</v>
      </c>
      <c r="D81" s="218">
        <v>18.54</v>
      </c>
      <c r="E81" s="218">
        <v>104.49000000000001</v>
      </c>
      <c r="F81" s="219" t="s">
        <v>469</v>
      </c>
      <c r="G81" s="218">
        <v>85.93</v>
      </c>
      <c r="H81" s="218">
        <v>18.54</v>
      </c>
      <c r="I81" s="218">
        <v>104.49000000000001</v>
      </c>
      <c r="J81" s="218">
        <f>G81-C81</f>
        <v>0</v>
      </c>
      <c r="K81" s="218">
        <f>H81-D81</f>
        <v>0</v>
      </c>
      <c r="L81" s="218">
        <f>I81-E81</f>
        <v>0</v>
      </c>
      <c r="M81" s="220">
        <v>11720.868099999992</v>
      </c>
      <c r="N81" s="241"/>
      <c r="O81" s="218">
        <f t="shared" ref="O81:P83" si="16">J81*O$6</f>
        <v>0</v>
      </c>
      <c r="P81" s="222">
        <f t="shared" si="16"/>
        <v>0</v>
      </c>
      <c r="Q81" s="217">
        <f t="shared" ref="Q81:Q137" si="17">SUM(O81:P81)</f>
        <v>0</v>
      </c>
      <c r="R81" s="217"/>
      <c r="S81" s="220">
        <f>M81-Q81+N81+R81</f>
        <v>11720.868099999992</v>
      </c>
      <c r="T81" s="222" t="str">
        <f>B81</f>
        <v xml:space="preserve">№064\1 </v>
      </c>
    </row>
    <row r="82" spans="1:24" ht="17.100000000000001" customHeight="1" x14ac:dyDescent="0.25">
      <c r="A82" s="64"/>
      <c r="B82" s="217" t="s">
        <v>94</v>
      </c>
      <c r="C82" s="218">
        <v>9048.39</v>
      </c>
      <c r="D82" s="218">
        <v>3389.87</v>
      </c>
      <c r="E82" s="218">
        <v>12438.27</v>
      </c>
      <c r="F82" s="219" t="s">
        <v>94</v>
      </c>
      <c r="G82" s="218">
        <v>9048.4</v>
      </c>
      <c r="H82" s="218">
        <v>3389.89</v>
      </c>
      <c r="I82" s="218">
        <v>12438.300000000001</v>
      </c>
      <c r="J82" s="218">
        <f>G82-C82</f>
        <v>1.0000000000218279E-2</v>
      </c>
      <c r="K82" s="218">
        <f>H82-D82</f>
        <v>1.999999999998181E-2</v>
      </c>
      <c r="L82" s="218">
        <f>I82-E82</f>
        <v>3.0000000000654836E-2</v>
      </c>
      <c r="M82" s="220">
        <v>-0.56819999999431281</v>
      </c>
      <c r="N82" s="241"/>
      <c r="O82" s="221">
        <f t="shared" si="16"/>
        <v>8.2100000001792073E-2</v>
      </c>
      <c r="P82" s="222">
        <f t="shared" si="16"/>
        <v>6.4799999999941071E-2</v>
      </c>
      <c r="Q82" s="217">
        <f t="shared" si="17"/>
        <v>0.14690000000173314</v>
      </c>
      <c r="R82" s="217"/>
      <c r="S82" s="220">
        <f>M82-Q82+N82+R82</f>
        <v>-0.7150999999960459</v>
      </c>
      <c r="T82" s="222" t="str">
        <f>B82</f>
        <v xml:space="preserve">№064\2 </v>
      </c>
    </row>
    <row r="83" spans="1:24" ht="17.100000000000001" customHeight="1" x14ac:dyDescent="0.25">
      <c r="A83" s="65" t="s">
        <v>345</v>
      </c>
      <c r="B83" s="223" t="s">
        <v>407</v>
      </c>
      <c r="C83" s="224">
        <v>40843.24</v>
      </c>
      <c r="D83" s="224">
        <v>15242.84</v>
      </c>
      <c r="E83" s="224">
        <v>56086.080000000002</v>
      </c>
      <c r="F83" s="225" t="s">
        <v>470</v>
      </c>
      <c r="G83" s="226">
        <v>40843.24</v>
      </c>
      <c r="H83" s="226">
        <v>15242.84</v>
      </c>
      <c r="I83" s="226">
        <v>56086.080000000002</v>
      </c>
      <c r="J83" s="226">
        <f>G83-C83</f>
        <v>0</v>
      </c>
      <c r="K83" s="226">
        <f>H83-D83</f>
        <v>0</v>
      </c>
      <c r="L83" s="226">
        <f>I83-E83</f>
        <v>0</v>
      </c>
      <c r="M83" s="227">
        <v>44.424200000032215</v>
      </c>
      <c r="N83" s="242"/>
      <c r="O83" s="226">
        <f t="shared" si="16"/>
        <v>0</v>
      </c>
      <c r="P83" s="229">
        <f t="shared" si="16"/>
        <v>0</v>
      </c>
      <c r="Q83" s="223">
        <f t="shared" si="17"/>
        <v>0</v>
      </c>
      <c r="R83" s="223"/>
      <c r="S83" s="227">
        <f t="shared" si="15"/>
        <v>44.424200000032215</v>
      </c>
      <c r="T83" s="229" t="str">
        <f>B83</f>
        <v>№065 сбыт</v>
      </c>
    </row>
    <row r="84" spans="1:24" ht="17.100000000000001" customHeight="1" x14ac:dyDescent="0.25">
      <c r="A84" s="64" t="s">
        <v>362</v>
      </c>
      <c r="B84" s="223" t="s">
        <v>96</v>
      </c>
      <c r="C84" s="224"/>
      <c r="D84" s="224"/>
      <c r="E84" s="224"/>
      <c r="F84" s="231"/>
      <c r="G84" s="224"/>
      <c r="H84" s="224"/>
      <c r="I84" s="224"/>
      <c r="J84" s="226">
        <f>G84-C84</f>
        <v>0</v>
      </c>
      <c r="K84" s="226">
        <f>H84-D84</f>
        <v>0</v>
      </c>
      <c r="L84" s="226">
        <f>I84-E84</f>
        <v>0</v>
      </c>
      <c r="M84" s="227">
        <v>-2.2000000008119969E-3</v>
      </c>
      <c r="N84" s="242"/>
      <c r="O84" s="228"/>
      <c r="P84" s="229"/>
      <c r="Q84" s="223"/>
      <c r="R84" s="223"/>
      <c r="S84" s="227">
        <f t="shared" si="15"/>
        <v>-2.2000000008119969E-3</v>
      </c>
      <c r="T84" s="229" t="str">
        <f>B84</f>
        <v>№066 сбыт</v>
      </c>
    </row>
    <row r="85" spans="1:24" ht="17.100000000000001" customHeight="1" x14ac:dyDescent="0.25">
      <c r="A85" s="64" t="s">
        <v>341</v>
      </c>
      <c r="B85" s="223" t="s">
        <v>97</v>
      </c>
      <c r="C85" s="224"/>
      <c r="D85" s="224"/>
      <c r="E85" s="224"/>
      <c r="F85" s="231"/>
      <c r="G85" s="224"/>
      <c r="H85" s="224"/>
      <c r="I85" s="224"/>
      <c r="J85" s="226">
        <f>G85-C85</f>
        <v>0</v>
      </c>
      <c r="K85" s="226">
        <f>H85-D85</f>
        <v>0</v>
      </c>
      <c r="L85" s="226">
        <f>I85-E85</f>
        <v>0</v>
      </c>
      <c r="M85" s="227">
        <v>1145.1725999999981</v>
      </c>
      <c r="N85" s="242"/>
      <c r="O85" s="228">
        <f t="shared" ref="O85:P89" si="18">J85*O$6</f>
        <v>0</v>
      </c>
      <c r="P85" s="229">
        <f t="shared" si="18"/>
        <v>0</v>
      </c>
      <c r="Q85" s="223">
        <f>SUM(O85:P85)</f>
        <v>0</v>
      </c>
      <c r="R85" s="223"/>
      <c r="S85" s="227">
        <f t="shared" si="15"/>
        <v>1145.1725999999981</v>
      </c>
      <c r="T85" s="229" t="str">
        <f>B85</f>
        <v>№067 сбыт</v>
      </c>
    </row>
    <row r="86" spans="1:24" ht="17.100000000000001" customHeight="1" x14ac:dyDescent="0.25">
      <c r="A86" s="64" t="s">
        <v>593</v>
      </c>
      <c r="B86" s="223" t="s">
        <v>594</v>
      </c>
      <c r="C86" s="226"/>
      <c r="D86" s="226"/>
      <c r="E86" s="226"/>
      <c r="F86" s="225"/>
      <c r="G86" s="224"/>
      <c r="H86" s="224"/>
      <c r="I86" s="224"/>
      <c r="J86" s="226">
        <f>G86-C86</f>
        <v>0</v>
      </c>
      <c r="K86" s="226">
        <f>H86-D86</f>
        <v>0</v>
      </c>
      <c r="L86" s="226">
        <f>I86-E86</f>
        <v>0</v>
      </c>
      <c r="M86" s="227">
        <v>9.9399999992783705E-2</v>
      </c>
      <c r="N86" s="242"/>
      <c r="O86" s="228"/>
      <c r="P86" s="229"/>
      <c r="Q86" s="223"/>
      <c r="R86" s="223"/>
      <c r="S86" s="227">
        <f>M86-Q86+N86+R86</f>
        <v>9.9399999992783705E-2</v>
      </c>
      <c r="T86" s="229" t="str">
        <f>B86</f>
        <v>№068 сбыт</v>
      </c>
    </row>
    <row r="87" spans="1:24" ht="17.100000000000001" customHeight="1" x14ac:dyDescent="0.25">
      <c r="A87" s="65" t="s">
        <v>551</v>
      </c>
      <c r="B87" s="223" t="s">
        <v>99</v>
      </c>
      <c r="C87" s="224">
        <v>3278.82</v>
      </c>
      <c r="D87" s="224">
        <v>1632.21</v>
      </c>
      <c r="E87" s="224">
        <v>4911.04</v>
      </c>
      <c r="F87" s="231" t="s">
        <v>471</v>
      </c>
      <c r="G87" s="226">
        <v>3278.82</v>
      </c>
      <c r="H87" s="226">
        <v>1632.21</v>
      </c>
      <c r="I87" s="226">
        <v>4911.04</v>
      </c>
      <c r="J87" s="226">
        <f>G87-C87</f>
        <v>0</v>
      </c>
      <c r="K87" s="226">
        <f>H87-D87</f>
        <v>0</v>
      </c>
      <c r="L87" s="226">
        <f>I87-E87</f>
        <v>0</v>
      </c>
      <c r="M87" s="227">
        <v>1829.43</v>
      </c>
      <c r="N87" s="242"/>
      <c r="O87" s="228">
        <f t="shared" si="18"/>
        <v>0</v>
      </c>
      <c r="P87" s="229">
        <f t="shared" si="18"/>
        <v>0</v>
      </c>
      <c r="Q87" s="223">
        <f t="shared" si="17"/>
        <v>0</v>
      </c>
      <c r="R87" s="223"/>
      <c r="S87" s="227">
        <f t="shared" si="15"/>
        <v>1829.43</v>
      </c>
      <c r="T87" s="229" t="str">
        <f>B87</f>
        <v>№069 сбыт</v>
      </c>
      <c r="U87" t="s">
        <v>305</v>
      </c>
    </row>
    <row r="88" spans="1:24" ht="17.100000000000001" customHeight="1" x14ac:dyDescent="0.25">
      <c r="A88" s="88" t="s">
        <v>563</v>
      </c>
      <c r="B88" s="223" t="s">
        <v>100</v>
      </c>
      <c r="C88" s="226">
        <v>7198.81</v>
      </c>
      <c r="D88" s="226">
        <v>3339.37</v>
      </c>
      <c r="E88" s="226">
        <v>10538.19</v>
      </c>
      <c r="F88" s="225" t="s">
        <v>472</v>
      </c>
      <c r="G88" s="226">
        <v>7198.87</v>
      </c>
      <c r="H88" s="226">
        <v>3339.42</v>
      </c>
      <c r="I88" s="226">
        <v>10538.29</v>
      </c>
      <c r="J88" s="226">
        <f>G88-C88</f>
        <v>5.9999999999490683E-2</v>
      </c>
      <c r="K88" s="226">
        <f>H88-D88</f>
        <v>5.0000000000181899E-2</v>
      </c>
      <c r="L88" s="226">
        <f>I88-E88</f>
        <v>0.1000000000003638</v>
      </c>
      <c r="M88" s="227">
        <v>-3139.9489000000021</v>
      </c>
      <c r="N88" s="242"/>
      <c r="O88" s="228">
        <f t="shared" si="18"/>
        <v>0.49259999999581855</v>
      </c>
      <c r="P88" s="229">
        <f t="shared" si="18"/>
        <v>0.16200000000058937</v>
      </c>
      <c r="Q88" s="223">
        <f t="shared" si="17"/>
        <v>0.65459999999640794</v>
      </c>
      <c r="R88" s="223"/>
      <c r="S88" s="227">
        <f t="shared" si="15"/>
        <v>-3140.6034999999983</v>
      </c>
      <c r="T88" s="229" t="str">
        <f>B88</f>
        <v xml:space="preserve">№070 </v>
      </c>
    </row>
    <row r="89" spans="1:24" ht="17.100000000000001" customHeight="1" x14ac:dyDescent="0.25">
      <c r="A89" s="88" t="s">
        <v>566</v>
      </c>
      <c r="B89" s="223" t="s">
        <v>101</v>
      </c>
      <c r="C89" s="226">
        <v>1725.76</v>
      </c>
      <c r="D89" s="226">
        <v>818.17000000000007</v>
      </c>
      <c r="E89" s="226">
        <v>2543.9500000000003</v>
      </c>
      <c r="F89" s="225" t="s">
        <v>101</v>
      </c>
      <c r="G89" s="226">
        <v>1725.76</v>
      </c>
      <c r="H89" s="226">
        <v>818.17000000000007</v>
      </c>
      <c r="I89" s="226">
        <v>2543.9500000000003</v>
      </c>
      <c r="J89" s="226">
        <f>G89-C89</f>
        <v>0</v>
      </c>
      <c r="K89" s="226">
        <f>H89-D89</f>
        <v>0</v>
      </c>
      <c r="L89" s="226">
        <f>I89-E89</f>
        <v>0</v>
      </c>
      <c r="M89" s="227">
        <v>11558.0538</v>
      </c>
      <c r="N89" s="242"/>
      <c r="O89" s="228">
        <f t="shared" si="18"/>
        <v>0</v>
      </c>
      <c r="P89" s="229">
        <f t="shared" si="18"/>
        <v>0</v>
      </c>
      <c r="Q89" s="223">
        <f t="shared" si="17"/>
        <v>0</v>
      </c>
      <c r="R89" s="223"/>
      <c r="S89" s="227">
        <f t="shared" si="15"/>
        <v>11558.0538</v>
      </c>
      <c r="T89" s="229" t="str">
        <f>B89</f>
        <v xml:space="preserve">№071 </v>
      </c>
    </row>
    <row r="90" spans="1:24" ht="17.100000000000001" customHeight="1" thickBot="1" x14ac:dyDescent="0.3">
      <c r="A90" s="80" t="s">
        <v>427</v>
      </c>
      <c r="B90" s="223" t="s">
        <v>406</v>
      </c>
      <c r="C90" s="224"/>
      <c r="D90" s="224"/>
      <c r="E90" s="224"/>
      <c r="F90" s="231"/>
      <c r="G90" s="224"/>
      <c r="H90" s="224"/>
      <c r="I90" s="224"/>
      <c r="J90" s="226">
        <f>G90-C90</f>
        <v>0</v>
      </c>
      <c r="K90" s="226">
        <f>H90-D90</f>
        <v>0</v>
      </c>
      <c r="L90" s="226">
        <f>I90-E90</f>
        <v>0</v>
      </c>
      <c r="M90" s="227">
        <v>290.71599999999887</v>
      </c>
      <c r="N90" s="242"/>
      <c r="O90" s="228"/>
      <c r="P90" s="229">
        <f t="shared" ref="P90:P97" si="19">K90*P$6</f>
        <v>0</v>
      </c>
      <c r="Q90" s="223">
        <f t="shared" si="17"/>
        <v>0</v>
      </c>
      <c r="R90" s="223"/>
      <c r="S90" s="227">
        <f t="shared" si="15"/>
        <v>290.71599999999887</v>
      </c>
      <c r="T90" s="229" t="str">
        <f>B90</f>
        <v>№072 сбыт</v>
      </c>
    </row>
    <row r="91" spans="1:24" ht="17.100000000000001" customHeight="1" thickBot="1" x14ac:dyDescent="0.3">
      <c r="A91" s="86" t="s">
        <v>557</v>
      </c>
      <c r="B91" s="223" t="s">
        <v>558</v>
      </c>
      <c r="C91" s="224">
        <v>6746.29</v>
      </c>
      <c r="D91" s="224">
        <v>2341.6</v>
      </c>
      <c r="E91" s="224">
        <v>9087.89</v>
      </c>
      <c r="F91" s="225" t="s">
        <v>473</v>
      </c>
      <c r="G91" s="226">
        <v>6746.29</v>
      </c>
      <c r="H91" s="226">
        <v>2341.6</v>
      </c>
      <c r="I91" s="226">
        <v>9087.89</v>
      </c>
      <c r="J91" s="226">
        <f>G91-C91</f>
        <v>0</v>
      </c>
      <c r="K91" s="226">
        <f>H91-D91</f>
        <v>0</v>
      </c>
      <c r="L91" s="226">
        <f>I91-E91</f>
        <v>0</v>
      </c>
      <c r="M91" s="227">
        <v>-1167.9574999999991</v>
      </c>
      <c r="N91" s="242"/>
      <c r="O91" s="226">
        <f t="shared" ref="O91:O97" si="20">J91*O$6</f>
        <v>0</v>
      </c>
      <c r="P91" s="229">
        <f t="shared" si="19"/>
        <v>0</v>
      </c>
      <c r="Q91" s="223">
        <f t="shared" si="17"/>
        <v>0</v>
      </c>
      <c r="R91" s="223"/>
      <c r="S91" s="227">
        <f t="shared" si="15"/>
        <v>-1167.9574999999991</v>
      </c>
      <c r="T91" s="229" t="str">
        <f>B91</f>
        <v>№073 сбыт</v>
      </c>
      <c r="U91" s="151">
        <v>44743</v>
      </c>
      <c r="V91" s="87">
        <v>6220.13</v>
      </c>
      <c r="W91" s="87">
        <v>2143.89</v>
      </c>
    </row>
    <row r="92" spans="1:24" ht="17.100000000000001" customHeight="1" x14ac:dyDescent="0.25">
      <c r="A92" s="64" t="s">
        <v>344</v>
      </c>
      <c r="B92" s="223" t="s">
        <v>104</v>
      </c>
      <c r="C92" s="224"/>
      <c r="D92" s="224"/>
      <c r="E92" s="224"/>
      <c r="F92" s="231"/>
      <c r="G92" s="224"/>
      <c r="H92" s="224"/>
      <c r="I92" s="224"/>
      <c r="J92" s="226">
        <f>G92-C92</f>
        <v>0</v>
      </c>
      <c r="K92" s="226">
        <f>H92-D92</f>
        <v>0</v>
      </c>
      <c r="L92" s="226">
        <f>I92-E92</f>
        <v>0</v>
      </c>
      <c r="M92" s="227">
        <v>0.15409999998792046</v>
      </c>
      <c r="N92" s="242"/>
      <c r="O92" s="228">
        <f t="shared" si="20"/>
        <v>0</v>
      </c>
      <c r="P92" s="229">
        <f t="shared" si="19"/>
        <v>0</v>
      </c>
      <c r="Q92" s="223">
        <f t="shared" si="17"/>
        <v>0</v>
      </c>
      <c r="R92" s="223"/>
      <c r="S92" s="227">
        <f t="shared" si="15"/>
        <v>0.15409999998792046</v>
      </c>
      <c r="T92" s="229" t="str">
        <f>B92</f>
        <v>№074 сбыт</v>
      </c>
      <c r="V92">
        <v>6746.29</v>
      </c>
      <c r="W92">
        <v>2341.6</v>
      </c>
      <c r="X92">
        <v>9087.89</v>
      </c>
    </row>
    <row r="93" spans="1:24" ht="17.100000000000001" customHeight="1" x14ac:dyDescent="0.25">
      <c r="A93" s="64"/>
      <c r="B93" s="217" t="s">
        <v>105</v>
      </c>
      <c r="C93" s="218">
        <v>2074.6999999999998</v>
      </c>
      <c r="D93" s="218">
        <v>800.79</v>
      </c>
      <c r="E93" s="218">
        <v>2875.5</v>
      </c>
      <c r="F93" s="219" t="s">
        <v>474</v>
      </c>
      <c r="G93" s="218">
        <v>2074.6999999999998</v>
      </c>
      <c r="H93" s="218">
        <v>800.79</v>
      </c>
      <c r="I93" s="218">
        <v>2875.5</v>
      </c>
      <c r="J93" s="218">
        <f>G93-C93</f>
        <v>0</v>
      </c>
      <c r="K93" s="218">
        <f>H93-D93</f>
        <v>0</v>
      </c>
      <c r="L93" s="218">
        <f>I93-E93</f>
        <v>0</v>
      </c>
      <c r="M93" s="220">
        <v>-5008.6378999999988</v>
      </c>
      <c r="N93" s="241"/>
      <c r="O93" s="221">
        <f t="shared" si="20"/>
        <v>0</v>
      </c>
      <c r="P93" s="222">
        <f t="shared" si="19"/>
        <v>0</v>
      </c>
      <c r="Q93" s="217">
        <f t="shared" si="17"/>
        <v>0</v>
      </c>
      <c r="R93" s="217"/>
      <c r="S93" s="220">
        <f t="shared" si="15"/>
        <v>-5008.6378999999988</v>
      </c>
      <c r="T93" s="222" t="str">
        <f>B93</f>
        <v xml:space="preserve">№075 </v>
      </c>
    </row>
    <row r="94" spans="1:24" ht="17.100000000000001" customHeight="1" x14ac:dyDescent="0.25">
      <c r="A94" s="64" t="s">
        <v>615</v>
      </c>
      <c r="B94" s="223" t="s">
        <v>589</v>
      </c>
      <c r="C94" s="226">
        <v>48724.966</v>
      </c>
      <c r="D94" s="226">
        <v>41089.432000000001</v>
      </c>
      <c r="E94" s="226">
        <v>89814.398000000001</v>
      </c>
      <c r="F94" s="225" t="s">
        <v>106</v>
      </c>
      <c r="G94" s="226">
        <v>49467.374000000003</v>
      </c>
      <c r="H94" s="226">
        <v>41831.572</v>
      </c>
      <c r="I94" s="226">
        <v>91298.945999999996</v>
      </c>
      <c r="J94" s="226">
        <f>G94-C94</f>
        <v>742.40800000000309</v>
      </c>
      <c r="K94" s="226">
        <f>H94-D94</f>
        <v>742.13999999999942</v>
      </c>
      <c r="L94" s="226">
        <f>I94-E94</f>
        <v>1484.5479999999952</v>
      </c>
      <c r="M94" s="227">
        <v>-1932.0345299999735</v>
      </c>
      <c r="N94" s="242">
        <v>2000</v>
      </c>
      <c r="O94" s="228">
        <f>J94*O$6</f>
        <v>6095.1696800000263</v>
      </c>
      <c r="P94" s="229">
        <f>K94*P$6</f>
        <v>2404.5335999999984</v>
      </c>
      <c r="Q94" s="223">
        <f>SUM(O94:P94)</f>
        <v>8499.7032800000252</v>
      </c>
      <c r="R94" s="223"/>
      <c r="S94" s="227">
        <f>M94-Q94+N94+R94</f>
        <v>-8431.7378099999987</v>
      </c>
      <c r="T94" s="229" t="str">
        <f>B94</f>
        <v>№076 3ф</v>
      </c>
    </row>
    <row r="95" spans="1:24" ht="17.100000000000001" customHeight="1" x14ac:dyDescent="0.25">
      <c r="A95" s="64"/>
      <c r="B95" s="217" t="s">
        <v>107</v>
      </c>
      <c r="C95" s="218">
        <v>3850.01</v>
      </c>
      <c r="D95" s="218">
        <v>790.6</v>
      </c>
      <c r="E95" s="218">
        <v>4640.62</v>
      </c>
      <c r="F95" s="219" t="s">
        <v>475</v>
      </c>
      <c r="G95" s="218">
        <v>3850.01</v>
      </c>
      <c r="H95" s="218">
        <v>790.6</v>
      </c>
      <c r="I95" s="218">
        <v>4640.62</v>
      </c>
      <c r="J95" s="218">
        <f>G95-C95</f>
        <v>0</v>
      </c>
      <c r="K95" s="218">
        <f>H95-D95</f>
        <v>0</v>
      </c>
      <c r="L95" s="218">
        <f>I95-E95</f>
        <v>0</v>
      </c>
      <c r="M95" s="220">
        <v>-9.520000000320579E-2</v>
      </c>
      <c r="N95" s="241"/>
      <c r="O95" s="221">
        <f t="shared" si="20"/>
        <v>0</v>
      </c>
      <c r="P95" s="222">
        <f t="shared" si="19"/>
        <v>0</v>
      </c>
      <c r="Q95" s="217">
        <f t="shared" si="17"/>
        <v>0</v>
      </c>
      <c r="R95" s="217"/>
      <c r="S95" s="220">
        <f t="shared" si="15"/>
        <v>-9.520000000320579E-2</v>
      </c>
      <c r="T95" s="222" t="str">
        <f>B95</f>
        <v xml:space="preserve">№077 </v>
      </c>
    </row>
    <row r="96" spans="1:24" ht="17.100000000000001" customHeight="1" x14ac:dyDescent="0.25">
      <c r="A96" s="64"/>
      <c r="B96" s="217" t="s">
        <v>108</v>
      </c>
      <c r="C96" s="218">
        <v>7866.6</v>
      </c>
      <c r="D96" s="218">
        <v>17150.54</v>
      </c>
      <c r="E96" s="218">
        <v>25017.22</v>
      </c>
      <c r="F96" s="219" t="s">
        <v>476</v>
      </c>
      <c r="G96" s="218">
        <v>7871.67</v>
      </c>
      <c r="H96" s="218">
        <v>17153.04</v>
      </c>
      <c r="I96" s="218">
        <v>25024.799999999999</v>
      </c>
      <c r="J96" s="218">
        <f>G96-C96</f>
        <v>5.069999999999709</v>
      </c>
      <c r="K96" s="218">
        <f>H96-D96</f>
        <v>2.5</v>
      </c>
      <c r="L96" s="218">
        <f>I96-E96</f>
        <v>7.5799999999981083</v>
      </c>
      <c r="M96" s="220">
        <v>-397.76660000000652</v>
      </c>
      <c r="N96" s="241"/>
      <c r="O96" s="221">
        <f t="shared" si="20"/>
        <v>41.624699999997617</v>
      </c>
      <c r="P96" s="222">
        <f t="shared" si="19"/>
        <v>8.1000000000000014</v>
      </c>
      <c r="Q96" s="217">
        <f t="shared" si="17"/>
        <v>49.724699999997618</v>
      </c>
      <c r="R96" s="217"/>
      <c r="S96" s="220">
        <f t="shared" si="15"/>
        <v>-447.49130000000412</v>
      </c>
      <c r="T96" s="222" t="str">
        <f>B96</f>
        <v xml:space="preserve">№078 </v>
      </c>
    </row>
    <row r="97" spans="1:21" ht="17.100000000000001" customHeight="1" x14ac:dyDescent="0.25">
      <c r="A97" s="64"/>
      <c r="B97" s="217" t="s">
        <v>109</v>
      </c>
      <c r="C97" s="218">
        <v>4012.1</v>
      </c>
      <c r="D97" s="218">
        <v>750.02</v>
      </c>
      <c r="E97" s="218">
        <v>4762.16</v>
      </c>
      <c r="F97" s="219" t="s">
        <v>477</v>
      </c>
      <c r="G97" s="218">
        <v>4012.1</v>
      </c>
      <c r="H97" s="218">
        <v>750.02</v>
      </c>
      <c r="I97" s="218">
        <v>4762.16</v>
      </c>
      <c r="J97" s="218">
        <f>G97-C97</f>
        <v>0</v>
      </c>
      <c r="K97" s="218">
        <f>H97-D97</f>
        <v>0</v>
      </c>
      <c r="L97" s="218">
        <f>I97-E97</f>
        <v>0</v>
      </c>
      <c r="M97" s="220">
        <v>-1.1999999969702912E-3</v>
      </c>
      <c r="N97" s="241"/>
      <c r="O97" s="221">
        <f t="shared" si="20"/>
        <v>0</v>
      </c>
      <c r="P97" s="222">
        <f t="shared" si="19"/>
        <v>0</v>
      </c>
      <c r="Q97" s="217">
        <f t="shared" si="17"/>
        <v>0</v>
      </c>
      <c r="R97" s="217"/>
      <c r="S97" s="220">
        <f t="shared" si="15"/>
        <v>-1.1999999969702912E-3</v>
      </c>
      <c r="T97" s="222" t="str">
        <f>B97</f>
        <v xml:space="preserve">№079 </v>
      </c>
    </row>
    <row r="98" spans="1:21" ht="17.100000000000001" customHeight="1" x14ac:dyDescent="0.25">
      <c r="A98" s="65" t="s">
        <v>418</v>
      </c>
      <c r="B98" s="223" t="s">
        <v>110</v>
      </c>
      <c r="C98" s="226">
        <v>6846.09</v>
      </c>
      <c r="D98" s="226">
        <v>3491.6800000000003</v>
      </c>
      <c r="E98" s="226">
        <v>10337.82</v>
      </c>
      <c r="F98" s="225" t="s">
        <v>110</v>
      </c>
      <c r="G98" s="226">
        <v>6846.09</v>
      </c>
      <c r="H98" s="226">
        <v>3491.6800000000003</v>
      </c>
      <c r="I98" s="226">
        <v>10337.83</v>
      </c>
      <c r="J98" s="226">
        <f>G98-C98</f>
        <v>0</v>
      </c>
      <c r="K98" s="226">
        <f>H98-D98</f>
        <v>0</v>
      </c>
      <c r="L98" s="226">
        <f>I98-E98</f>
        <v>1.0000000000218279E-2</v>
      </c>
      <c r="M98" s="227">
        <v>-2060.5121999999956</v>
      </c>
      <c r="N98" s="242"/>
      <c r="O98" s="228"/>
      <c r="P98" s="229"/>
      <c r="Q98" s="223"/>
      <c r="R98" s="223"/>
      <c r="S98" s="227">
        <f t="shared" si="15"/>
        <v>-2060.5121999999956</v>
      </c>
      <c r="T98" s="229" t="str">
        <f>B98</f>
        <v xml:space="preserve">№080 </v>
      </c>
    </row>
    <row r="99" spans="1:21" ht="17.100000000000001" customHeight="1" x14ac:dyDescent="0.25">
      <c r="A99" s="88" t="s">
        <v>563</v>
      </c>
      <c r="B99" s="223" t="s">
        <v>111</v>
      </c>
      <c r="C99" s="224">
        <v>2677.12</v>
      </c>
      <c r="D99" s="224">
        <v>1574.93</v>
      </c>
      <c r="E99" s="224">
        <v>4252.0600000000004</v>
      </c>
      <c r="F99" s="225" t="s">
        <v>478</v>
      </c>
      <c r="G99" s="226">
        <v>2683.2400000000002</v>
      </c>
      <c r="H99" s="226">
        <v>1578.42</v>
      </c>
      <c r="I99" s="226">
        <v>4261.67</v>
      </c>
      <c r="J99" s="226">
        <f>G99-C99</f>
        <v>6.1200000000003456</v>
      </c>
      <c r="K99" s="226">
        <f>H99-D99</f>
        <v>3.4900000000000091</v>
      </c>
      <c r="L99" s="226">
        <f>I99-E99</f>
        <v>9.6099999999996726</v>
      </c>
      <c r="M99" s="227">
        <v>-5856.4093999999996</v>
      </c>
      <c r="N99" s="242"/>
      <c r="O99" s="226">
        <f t="shared" ref="O99:P103" si="21">J99*O$6</f>
        <v>50.245200000002839</v>
      </c>
      <c r="P99" s="229">
        <f t="shared" si="21"/>
        <v>11.307600000000031</v>
      </c>
      <c r="Q99" s="223">
        <f t="shared" si="17"/>
        <v>61.552800000002868</v>
      </c>
      <c r="R99" s="223"/>
      <c r="S99" s="227">
        <f t="shared" si="15"/>
        <v>-5917.9622000000027</v>
      </c>
      <c r="T99" s="229" t="str">
        <f>B99</f>
        <v xml:space="preserve">№081 </v>
      </c>
    </row>
    <row r="100" spans="1:21" ht="17.100000000000001" customHeight="1" x14ac:dyDescent="0.25">
      <c r="A100" s="64"/>
      <c r="B100" s="217" t="s">
        <v>112</v>
      </c>
      <c r="C100" s="218">
        <v>385.49</v>
      </c>
      <c r="D100" s="218">
        <v>181.57</v>
      </c>
      <c r="E100" s="218">
        <v>567.07000000000005</v>
      </c>
      <c r="F100" s="219" t="s">
        <v>479</v>
      </c>
      <c r="G100" s="218">
        <v>385.49</v>
      </c>
      <c r="H100" s="218">
        <v>181.57</v>
      </c>
      <c r="I100" s="218">
        <v>567.07000000000005</v>
      </c>
      <c r="J100" s="226">
        <f>G100-C100</f>
        <v>0</v>
      </c>
      <c r="K100" s="226">
        <f>H100-D100</f>
        <v>0</v>
      </c>
      <c r="L100" s="226">
        <f>I100-E100</f>
        <v>0</v>
      </c>
      <c r="M100" s="220">
        <v>-2.7999999974375189E-3</v>
      </c>
      <c r="N100" s="241"/>
      <c r="O100" s="221"/>
      <c r="P100" s="222"/>
      <c r="Q100" s="217"/>
      <c r="R100" s="217"/>
      <c r="S100" s="220">
        <f>M100-Q100+N100+R100</f>
        <v>-2.7999999974375189E-3</v>
      </c>
      <c r="T100" s="222" t="str">
        <f>B100</f>
        <v xml:space="preserve">№082/1 </v>
      </c>
    </row>
    <row r="101" spans="1:21" ht="17.100000000000001" customHeight="1" x14ac:dyDescent="0.25">
      <c r="A101" s="64"/>
      <c r="B101" s="217" t="s">
        <v>113</v>
      </c>
      <c r="C101" s="218">
        <v>21263.82</v>
      </c>
      <c r="D101" s="218">
        <v>7772.34</v>
      </c>
      <c r="E101" s="218">
        <v>29036.170000000002</v>
      </c>
      <c r="F101" s="219"/>
      <c r="G101" s="218">
        <v>21263.82</v>
      </c>
      <c r="H101" s="218">
        <v>7772.34</v>
      </c>
      <c r="I101" s="218">
        <v>29036.170000000002</v>
      </c>
      <c r="J101" s="226">
        <f>G101-C101</f>
        <v>0</v>
      </c>
      <c r="K101" s="226">
        <f>H101-D101</f>
        <v>0</v>
      </c>
      <c r="L101" s="226">
        <f>I101-E101</f>
        <v>0</v>
      </c>
      <c r="M101" s="220">
        <v>-23730.122599999988</v>
      </c>
      <c r="N101" s="241"/>
      <c r="O101" s="218">
        <f>J101*O$6</f>
        <v>0</v>
      </c>
      <c r="P101" s="222">
        <f>K101*P$6</f>
        <v>0</v>
      </c>
      <c r="Q101" s="217">
        <f>SUM(O101:P101)</f>
        <v>0</v>
      </c>
      <c r="R101" s="217"/>
      <c r="S101" s="220">
        <f>M101-Q101+N101+R101</f>
        <v>-23730.122599999988</v>
      </c>
      <c r="T101" s="222" t="str">
        <f>B101</f>
        <v>№082/2</v>
      </c>
    </row>
    <row r="102" spans="1:21" ht="17.100000000000001" customHeight="1" x14ac:dyDescent="0.25">
      <c r="A102" s="64"/>
      <c r="B102" s="217" t="s">
        <v>114</v>
      </c>
      <c r="C102" s="218">
        <v>1424.77</v>
      </c>
      <c r="D102" s="218">
        <v>734.92</v>
      </c>
      <c r="E102" s="218">
        <v>2159.6999999999998</v>
      </c>
      <c r="F102" s="219" t="s">
        <v>480</v>
      </c>
      <c r="G102" s="218">
        <v>1424.84</v>
      </c>
      <c r="H102" s="218">
        <v>734.95</v>
      </c>
      <c r="I102" s="218">
        <v>2159.8000000000002</v>
      </c>
      <c r="J102" s="218">
        <f>G102-C102</f>
        <v>6.9999999999936335E-2</v>
      </c>
      <c r="K102" s="218">
        <f>H102-D102</f>
        <v>3.0000000000086402E-2</v>
      </c>
      <c r="L102" s="218">
        <f>I102-E102</f>
        <v>0.1000000000003638</v>
      </c>
      <c r="M102" s="220">
        <v>-1682.3834000000002</v>
      </c>
      <c r="N102" s="241"/>
      <c r="O102" s="221">
        <f t="shared" si="21"/>
        <v>0.57469999999947741</v>
      </c>
      <c r="P102" s="222">
        <f t="shared" si="21"/>
        <v>9.7200000000279951E-2</v>
      </c>
      <c r="Q102" s="217">
        <f t="shared" si="17"/>
        <v>0.67189999999975736</v>
      </c>
      <c r="R102" s="217"/>
      <c r="S102" s="220">
        <f t="shared" si="15"/>
        <v>-1683.0553</v>
      </c>
      <c r="T102" s="222" t="str">
        <f>B102</f>
        <v xml:space="preserve">№083 </v>
      </c>
    </row>
    <row r="103" spans="1:21" ht="17.100000000000001" customHeight="1" x14ac:dyDescent="0.25">
      <c r="A103" s="64"/>
      <c r="B103" s="217" t="s">
        <v>115</v>
      </c>
      <c r="C103" s="232">
        <v>2018.02</v>
      </c>
      <c r="D103" s="232">
        <v>1312.84</v>
      </c>
      <c r="E103" s="232">
        <v>3330.89</v>
      </c>
      <c r="F103" s="219" t="s">
        <v>481</v>
      </c>
      <c r="G103" s="218">
        <v>2018.02</v>
      </c>
      <c r="H103" s="218">
        <v>1312.84</v>
      </c>
      <c r="I103" s="218">
        <v>3330.89</v>
      </c>
      <c r="J103" s="218">
        <f>G103-C103</f>
        <v>0</v>
      </c>
      <c r="K103" s="218">
        <f>H103-D103</f>
        <v>0</v>
      </c>
      <c r="L103" s="218">
        <f>I103-E103</f>
        <v>0</v>
      </c>
      <c r="M103" s="220">
        <v>58.140900000000372</v>
      </c>
      <c r="N103" s="241"/>
      <c r="O103" s="221">
        <f t="shared" si="21"/>
        <v>0</v>
      </c>
      <c r="P103" s="222">
        <f t="shared" si="21"/>
        <v>0</v>
      </c>
      <c r="Q103" s="217">
        <f t="shared" si="17"/>
        <v>0</v>
      </c>
      <c r="R103" s="217"/>
      <c r="S103" s="220">
        <f t="shared" si="15"/>
        <v>58.140900000000372</v>
      </c>
      <c r="T103" s="222" t="str">
        <f>B103</f>
        <v>№084</v>
      </c>
    </row>
    <row r="104" spans="1:21" ht="17.100000000000001" customHeight="1" x14ac:dyDescent="0.25">
      <c r="A104" s="64"/>
      <c r="B104" s="217" t="s">
        <v>116</v>
      </c>
      <c r="C104" s="218">
        <v>5331.85</v>
      </c>
      <c r="D104" s="218">
        <v>1962.08</v>
      </c>
      <c r="E104" s="218">
        <v>7293.95</v>
      </c>
      <c r="F104" s="219"/>
      <c r="G104" s="218">
        <v>5331.85</v>
      </c>
      <c r="H104" s="218">
        <v>1962.08</v>
      </c>
      <c r="I104" s="218">
        <v>7293.95</v>
      </c>
      <c r="J104" s="218">
        <f>G104-C104</f>
        <v>0</v>
      </c>
      <c r="K104" s="218">
        <f>H104-D104</f>
        <v>0</v>
      </c>
      <c r="L104" s="218">
        <f>I104-E104</f>
        <v>0</v>
      </c>
      <c r="M104" s="220">
        <v>967.66449999999713</v>
      </c>
      <c r="N104" s="241"/>
      <c r="O104" s="221"/>
      <c r="P104" s="222"/>
      <c r="Q104" s="217"/>
      <c r="R104" s="217"/>
      <c r="S104" s="220">
        <f>M104-Q104+N104+R104</f>
        <v>967.66449999999713</v>
      </c>
      <c r="T104" s="222" t="str">
        <f>B104</f>
        <v xml:space="preserve">№085 </v>
      </c>
    </row>
    <row r="105" spans="1:21" ht="17.100000000000001" customHeight="1" x14ac:dyDescent="0.25">
      <c r="A105" s="64" t="s">
        <v>361</v>
      </c>
      <c r="B105" s="223" t="s">
        <v>405</v>
      </c>
      <c r="C105" s="224"/>
      <c r="D105" s="224"/>
      <c r="E105" s="224"/>
      <c r="F105" s="231"/>
      <c r="G105" s="224"/>
      <c r="H105" s="224"/>
      <c r="I105" s="224"/>
      <c r="J105" s="226">
        <f>G105-C105</f>
        <v>0</v>
      </c>
      <c r="K105" s="226">
        <f>H105-D105</f>
        <v>0</v>
      </c>
      <c r="L105" s="226">
        <f>I105-E105</f>
        <v>0</v>
      </c>
      <c r="M105" s="227">
        <v>0.45679999999993015</v>
      </c>
      <c r="N105" s="242"/>
      <c r="O105" s="228"/>
      <c r="P105" s="229"/>
      <c r="Q105" s="223"/>
      <c r="R105" s="223"/>
      <c r="S105" s="227">
        <f t="shared" si="15"/>
        <v>0.45679999999993015</v>
      </c>
      <c r="T105" s="229" t="str">
        <f>B105</f>
        <v>№086 сбыт</v>
      </c>
    </row>
    <row r="106" spans="1:21" ht="17.100000000000001" customHeight="1" x14ac:dyDescent="0.25">
      <c r="A106" s="64" t="s">
        <v>366</v>
      </c>
      <c r="B106" s="223" t="s">
        <v>118</v>
      </c>
      <c r="C106" s="224"/>
      <c r="D106" s="224"/>
      <c r="E106" s="224"/>
      <c r="F106" s="225"/>
      <c r="G106" s="224"/>
      <c r="H106" s="224"/>
      <c r="I106" s="224"/>
      <c r="J106" s="226">
        <f>G106-C106</f>
        <v>0</v>
      </c>
      <c r="K106" s="226">
        <f>H106-D106</f>
        <v>0</v>
      </c>
      <c r="L106" s="226">
        <f>I106-E106</f>
        <v>0</v>
      </c>
      <c r="M106" s="227">
        <v>0</v>
      </c>
      <c r="N106" s="242"/>
      <c r="O106" s="228"/>
      <c r="P106" s="229"/>
      <c r="Q106" s="223"/>
      <c r="R106" s="223"/>
      <c r="S106" s="227">
        <f t="shared" si="15"/>
        <v>0</v>
      </c>
      <c r="T106" s="229" t="str">
        <f>B106</f>
        <v>№087 сбыт</v>
      </c>
    </row>
    <row r="107" spans="1:21" ht="17.100000000000001" customHeight="1" x14ac:dyDescent="0.25">
      <c r="A107" s="88" t="s">
        <v>566</v>
      </c>
      <c r="B107" s="223" t="s">
        <v>119</v>
      </c>
      <c r="C107" s="224">
        <v>641.76</v>
      </c>
      <c r="D107" s="224">
        <v>3109.1800000000003</v>
      </c>
      <c r="E107" s="224">
        <v>3751.02</v>
      </c>
      <c r="F107" s="225" t="s">
        <v>482</v>
      </c>
      <c r="G107" s="226">
        <v>641.76</v>
      </c>
      <c r="H107" s="226">
        <v>3109.1800000000003</v>
      </c>
      <c r="I107" s="226">
        <v>3751.03</v>
      </c>
      <c r="J107" s="226">
        <f>G107-C107</f>
        <v>0</v>
      </c>
      <c r="K107" s="226">
        <f>H107-D107</f>
        <v>0</v>
      </c>
      <c r="L107" s="226">
        <f>I107-E107</f>
        <v>1.0000000000218279E-2</v>
      </c>
      <c r="M107" s="227">
        <v>-2876.6688000000008</v>
      </c>
      <c r="N107" s="242"/>
      <c r="O107" s="226">
        <f t="shared" ref="O107:O120" si="22">J107*O$6</f>
        <v>0</v>
      </c>
      <c r="P107" s="229">
        <f t="shared" ref="P107:P120" si="23">K107*P$6</f>
        <v>0</v>
      </c>
      <c r="Q107" s="223">
        <f t="shared" si="17"/>
        <v>0</v>
      </c>
      <c r="R107" s="223"/>
      <c r="S107" s="227">
        <f t="shared" si="15"/>
        <v>-2876.6688000000008</v>
      </c>
      <c r="T107" s="229" t="str">
        <f>B107</f>
        <v xml:space="preserve">№088 </v>
      </c>
    </row>
    <row r="108" spans="1:21" ht="17.100000000000001" customHeight="1" x14ac:dyDescent="0.25">
      <c r="A108" s="64"/>
      <c r="B108" s="217" t="s">
        <v>120</v>
      </c>
      <c r="C108" s="232"/>
      <c r="D108" s="232"/>
      <c r="E108" s="232"/>
      <c r="F108" s="219"/>
      <c r="G108" s="232"/>
      <c r="H108" s="232"/>
      <c r="I108" s="232"/>
      <c r="J108" s="218">
        <f>G108-C108</f>
        <v>0</v>
      </c>
      <c r="K108" s="218">
        <f>H108-D108</f>
        <v>0</v>
      </c>
      <c r="L108" s="218">
        <f>I108-E108</f>
        <v>0</v>
      </c>
      <c r="M108" s="220">
        <v>73.749299999999494</v>
      </c>
      <c r="N108" s="241"/>
      <c r="O108" s="221"/>
      <c r="P108" s="222"/>
      <c r="Q108" s="217"/>
      <c r="R108" s="217"/>
      <c r="S108" s="220">
        <f>M108-Q108+N108+R108</f>
        <v>73.749299999999494</v>
      </c>
      <c r="T108" s="222" t="str">
        <f>B108</f>
        <v xml:space="preserve">№089 </v>
      </c>
    </row>
    <row r="109" spans="1:21" ht="17.100000000000001" customHeight="1" x14ac:dyDescent="0.25">
      <c r="A109" s="64"/>
      <c r="B109" s="217" t="s">
        <v>121</v>
      </c>
      <c r="C109" s="232">
        <v>5548.04</v>
      </c>
      <c r="D109" s="232">
        <v>2658.76</v>
      </c>
      <c r="E109" s="232">
        <v>8206.9</v>
      </c>
      <c r="F109" s="219" t="s">
        <v>483</v>
      </c>
      <c r="G109" s="218">
        <v>5548.45</v>
      </c>
      <c r="H109" s="218">
        <v>2658.96</v>
      </c>
      <c r="I109" s="218">
        <v>8207.52</v>
      </c>
      <c r="J109" s="218">
        <f>G109-C109</f>
        <v>0.40999999999985448</v>
      </c>
      <c r="K109" s="218">
        <f>H109-D109</f>
        <v>0.1999999999998181</v>
      </c>
      <c r="L109" s="218">
        <f>I109-E109</f>
        <v>0.62000000000080036</v>
      </c>
      <c r="M109" s="220">
        <v>-2549.5388999999982</v>
      </c>
      <c r="N109" s="241"/>
      <c r="O109" s="221">
        <f t="shared" si="22"/>
        <v>3.3660999999988057</v>
      </c>
      <c r="P109" s="222">
        <f t="shared" si="23"/>
        <v>0.64799999999941071</v>
      </c>
      <c r="Q109" s="217">
        <f t="shared" si="17"/>
        <v>4.0140999999982165</v>
      </c>
      <c r="R109" s="217"/>
      <c r="S109" s="220">
        <f t="shared" si="15"/>
        <v>-2553.5529999999962</v>
      </c>
      <c r="T109" s="222" t="str">
        <f>B109</f>
        <v xml:space="preserve">№090 </v>
      </c>
    </row>
    <row r="110" spans="1:21" ht="17.100000000000001" customHeight="1" x14ac:dyDescent="0.25">
      <c r="A110" s="64" t="s">
        <v>619</v>
      </c>
      <c r="B110" s="217" t="s">
        <v>122</v>
      </c>
      <c r="C110" s="232">
        <v>31005.98</v>
      </c>
      <c r="D110" s="232">
        <v>12851.53</v>
      </c>
      <c r="E110" s="232">
        <v>43857.520000000004</v>
      </c>
      <c r="F110" s="233" t="s">
        <v>484</v>
      </c>
      <c r="G110" s="232">
        <v>31912.959999999999</v>
      </c>
      <c r="H110" s="232">
        <v>13262.79</v>
      </c>
      <c r="I110" s="232">
        <v>45175.76</v>
      </c>
      <c r="J110" s="232">
        <f>G110-C110</f>
        <v>906.97999999999956</v>
      </c>
      <c r="K110" s="232">
        <f>H110-D110</f>
        <v>411.26000000000022</v>
      </c>
      <c r="L110" s="232">
        <f>I110-E110</f>
        <v>1318.239999999998</v>
      </c>
      <c r="M110" s="220">
        <v>-7589.1197999999913</v>
      </c>
      <c r="N110" s="245">
        <v>7589.12</v>
      </c>
      <c r="O110" s="220">
        <f t="shared" si="22"/>
        <v>7446.3057999999974</v>
      </c>
      <c r="P110" s="220">
        <f t="shared" si="23"/>
        <v>1332.4824000000008</v>
      </c>
      <c r="Q110" s="220">
        <f t="shared" si="17"/>
        <v>8778.7881999999991</v>
      </c>
      <c r="R110" s="220"/>
      <c r="S110" s="220">
        <f>M110-Q110+N110+R110</f>
        <v>-8778.7879999999896</v>
      </c>
      <c r="T110" s="232" t="str">
        <f>B110</f>
        <v xml:space="preserve">№091 </v>
      </c>
      <c r="U110" s="7">
        <v>23500</v>
      </c>
    </row>
    <row r="111" spans="1:21" ht="17.100000000000001" customHeight="1" x14ac:dyDescent="0.25">
      <c r="A111" s="64" t="s">
        <v>619</v>
      </c>
      <c r="B111" s="217" t="s">
        <v>123</v>
      </c>
      <c r="C111" s="232">
        <v>28916.02</v>
      </c>
      <c r="D111" s="232">
        <v>11811.710000000001</v>
      </c>
      <c r="E111" s="232">
        <v>40727.74</v>
      </c>
      <c r="F111" s="233" t="s">
        <v>485</v>
      </c>
      <c r="G111" s="232">
        <v>31416.23</v>
      </c>
      <c r="H111" s="232">
        <v>12853.61</v>
      </c>
      <c r="I111" s="232">
        <v>44269.840000000004</v>
      </c>
      <c r="J111" s="232">
        <f>G111-C111</f>
        <v>2500.2099999999991</v>
      </c>
      <c r="K111" s="232">
        <f>H111-D111</f>
        <v>1041.8999999999996</v>
      </c>
      <c r="L111" s="232">
        <f>I111-E111</f>
        <v>3542.1000000000058</v>
      </c>
      <c r="M111" s="220">
        <v>-15728.664000000002</v>
      </c>
      <c r="N111" s="245">
        <v>12610.88</v>
      </c>
      <c r="O111" s="220">
        <f>J111*O$6</f>
        <v>20526.724099999996</v>
      </c>
      <c r="P111" s="220">
        <f>K111*P$6</f>
        <v>3375.7559999999989</v>
      </c>
      <c r="Q111" s="220">
        <f>SUM(O111:P111)</f>
        <v>23902.480099999993</v>
      </c>
      <c r="R111" s="220"/>
      <c r="S111" s="220">
        <f>M111-Q111+N111+R111</f>
        <v>-27020.2641</v>
      </c>
      <c r="T111" s="232" t="str">
        <f>B111</f>
        <v xml:space="preserve">№092 </v>
      </c>
      <c r="U111" s="7">
        <f>S110+S111</f>
        <v>-35799.052099999986</v>
      </c>
    </row>
    <row r="112" spans="1:21" ht="17.100000000000001" customHeight="1" x14ac:dyDescent="0.25">
      <c r="A112" s="64" t="s">
        <v>619</v>
      </c>
      <c r="B112" s="217" t="s">
        <v>124</v>
      </c>
      <c r="C112" s="232">
        <v>19072.59</v>
      </c>
      <c r="D112" s="232">
        <v>11129.4</v>
      </c>
      <c r="E112" s="232">
        <v>30202.54</v>
      </c>
      <c r="F112" s="233" t="s">
        <v>486</v>
      </c>
      <c r="G112" s="232">
        <v>19072.59</v>
      </c>
      <c r="H112" s="232">
        <v>11129.43</v>
      </c>
      <c r="I112" s="232">
        <v>30202.57</v>
      </c>
      <c r="J112" s="232">
        <f>G112-C112</f>
        <v>0</v>
      </c>
      <c r="K112" s="232">
        <f>H112-D112</f>
        <v>3.0000000000654836E-2</v>
      </c>
      <c r="L112" s="232">
        <f>I112-E112</f>
        <v>2.9999999998835847E-2</v>
      </c>
      <c r="M112" s="220">
        <v>3.8000000095098629E-3</v>
      </c>
      <c r="N112" s="245"/>
      <c r="O112" s="220">
        <f t="shared" si="22"/>
        <v>0</v>
      </c>
      <c r="P112" s="220">
        <f t="shared" si="23"/>
        <v>9.7200000002121673E-2</v>
      </c>
      <c r="Q112" s="220">
        <f>SUM(O112:P112)</f>
        <v>9.7200000002121673E-2</v>
      </c>
      <c r="R112" s="220"/>
      <c r="S112" s="220">
        <f>M112-Q112+N112+R112</f>
        <v>-9.339999999261181E-2</v>
      </c>
      <c r="T112" s="232" t="str">
        <f>B112</f>
        <v xml:space="preserve">№093 </v>
      </c>
    </row>
    <row r="113" spans="1:21" ht="17.100000000000001" customHeight="1" x14ac:dyDescent="0.25">
      <c r="A113" s="65" t="s">
        <v>417</v>
      </c>
      <c r="B113" s="223" t="s">
        <v>433</v>
      </c>
      <c r="C113" s="226">
        <v>1917.32</v>
      </c>
      <c r="D113" s="226">
        <v>241.44</v>
      </c>
      <c r="E113" s="226">
        <v>2158.77</v>
      </c>
      <c r="F113" s="225" t="s">
        <v>487</v>
      </c>
      <c r="G113" s="226">
        <v>1917.32</v>
      </c>
      <c r="H113" s="226">
        <v>241.45000000000002</v>
      </c>
      <c r="I113" s="226">
        <v>2158.77</v>
      </c>
      <c r="J113" s="226">
        <f>G113-C113</f>
        <v>0</v>
      </c>
      <c r="K113" s="226">
        <f>H113-D113</f>
        <v>1.0000000000019327E-2</v>
      </c>
      <c r="L113" s="226">
        <f>I113-E113</f>
        <v>0</v>
      </c>
      <c r="M113" s="227">
        <v>-1331.9855999999988</v>
      </c>
      <c r="N113" s="242"/>
      <c r="O113" s="228">
        <f t="shared" si="22"/>
        <v>0</v>
      </c>
      <c r="P113" s="229">
        <f t="shared" si="23"/>
        <v>3.2400000000062622E-2</v>
      </c>
      <c r="Q113" s="223">
        <f t="shared" si="17"/>
        <v>3.2400000000062622E-2</v>
      </c>
      <c r="R113" s="223"/>
      <c r="S113" s="227">
        <f t="shared" si="15"/>
        <v>-1332.0179999999989</v>
      </c>
      <c r="T113" s="229" t="str">
        <f>B113</f>
        <v>№094 сбыт</v>
      </c>
    </row>
    <row r="114" spans="1:21" ht="17.100000000000001" customHeight="1" x14ac:dyDescent="0.25">
      <c r="A114" s="88" t="s">
        <v>563</v>
      </c>
      <c r="B114" s="223" t="s">
        <v>126</v>
      </c>
      <c r="C114" s="224">
        <v>4409.08</v>
      </c>
      <c r="D114" s="224">
        <v>2215.29</v>
      </c>
      <c r="E114" s="224">
        <v>6624.54</v>
      </c>
      <c r="F114" s="225" t="s">
        <v>488</v>
      </c>
      <c r="G114" s="226">
        <v>4409.09</v>
      </c>
      <c r="H114" s="226">
        <v>2215.31</v>
      </c>
      <c r="I114" s="226">
        <v>6624.57</v>
      </c>
      <c r="J114" s="226">
        <f>G114-C114</f>
        <v>1.0000000000218279E-2</v>
      </c>
      <c r="K114" s="226">
        <f>H114-D114</f>
        <v>1.999999999998181E-2</v>
      </c>
      <c r="L114" s="226">
        <f>I114-E114</f>
        <v>2.9999999999745341E-2</v>
      </c>
      <c r="M114" s="227">
        <v>-7275.5926999999965</v>
      </c>
      <c r="N114" s="242"/>
      <c r="O114" s="223">
        <f t="shared" si="22"/>
        <v>8.2100000001792073E-2</v>
      </c>
      <c r="P114" s="229">
        <f t="shared" si="23"/>
        <v>6.4799999999941071E-2</v>
      </c>
      <c r="Q114" s="223">
        <f t="shared" si="17"/>
        <v>0.14690000000173314</v>
      </c>
      <c r="R114" s="223"/>
      <c r="S114" s="227">
        <f t="shared" si="15"/>
        <v>-7275.7395999999981</v>
      </c>
      <c r="T114" s="229" t="str">
        <f>B114</f>
        <v xml:space="preserve">№095 </v>
      </c>
    </row>
    <row r="115" spans="1:21" ht="17.100000000000001" customHeight="1" x14ac:dyDescent="0.25">
      <c r="A115" s="64"/>
      <c r="B115" s="217" t="s">
        <v>127</v>
      </c>
      <c r="C115" s="232">
        <v>4139.82</v>
      </c>
      <c r="D115" s="232">
        <v>551.14</v>
      </c>
      <c r="E115" s="232">
        <v>4690.97</v>
      </c>
      <c r="F115" s="219" t="s">
        <v>127</v>
      </c>
      <c r="G115" s="218">
        <v>4139.82</v>
      </c>
      <c r="H115" s="218">
        <v>551.14</v>
      </c>
      <c r="I115" s="218">
        <v>4690.97</v>
      </c>
      <c r="J115" s="218">
        <f>G115-C115</f>
        <v>0</v>
      </c>
      <c r="K115" s="218">
        <f>H115-D115</f>
        <v>0</v>
      </c>
      <c r="L115" s="218">
        <f>I115-E115</f>
        <v>0</v>
      </c>
      <c r="M115" s="220">
        <v>-0.35169999999652646</v>
      </c>
      <c r="N115" s="241"/>
      <c r="O115" s="218">
        <f t="shared" si="22"/>
        <v>0</v>
      </c>
      <c r="P115" s="222">
        <f t="shared" si="23"/>
        <v>0</v>
      </c>
      <c r="Q115" s="217">
        <f t="shared" si="17"/>
        <v>0</v>
      </c>
      <c r="R115" s="217"/>
      <c r="S115" s="220">
        <f>M115-Q115+N115+R115</f>
        <v>-0.35169999999652646</v>
      </c>
      <c r="T115" s="222" t="str">
        <f>B115</f>
        <v xml:space="preserve">№096 </v>
      </c>
    </row>
    <row r="116" spans="1:21" ht="17.100000000000001" customHeight="1" x14ac:dyDescent="0.25">
      <c r="A116" s="64"/>
      <c r="B116" s="217" t="s">
        <v>128</v>
      </c>
      <c r="C116" s="218">
        <v>4266.46</v>
      </c>
      <c r="D116" s="218">
        <v>2430.9900000000002</v>
      </c>
      <c r="E116" s="218">
        <v>6697.56</v>
      </c>
      <c r="F116" s="219" t="s">
        <v>489</v>
      </c>
      <c r="G116" s="218">
        <v>4266.46</v>
      </c>
      <c r="H116" s="218">
        <v>2430.9900000000002</v>
      </c>
      <c r="I116" s="218">
        <v>6697.57</v>
      </c>
      <c r="J116" s="218">
        <f>G116-C116</f>
        <v>0</v>
      </c>
      <c r="K116" s="218">
        <f>H116-D116</f>
        <v>0</v>
      </c>
      <c r="L116" s="218">
        <f>I116-E116</f>
        <v>9.999999999308784E-3</v>
      </c>
      <c r="M116" s="220">
        <v>-538.48205101580174</v>
      </c>
      <c r="N116" s="241"/>
      <c r="O116" s="221">
        <f t="shared" si="22"/>
        <v>0</v>
      </c>
      <c r="P116" s="222">
        <f t="shared" si="23"/>
        <v>0</v>
      </c>
      <c r="Q116" s="217">
        <f t="shared" si="17"/>
        <v>0</v>
      </c>
      <c r="R116" s="217"/>
      <c r="S116" s="220">
        <f t="shared" si="15"/>
        <v>-538.48205101580174</v>
      </c>
      <c r="T116" s="222" t="str">
        <f>B116</f>
        <v xml:space="preserve">№097 </v>
      </c>
    </row>
    <row r="117" spans="1:21" ht="17.100000000000001" customHeight="1" x14ac:dyDescent="0.25">
      <c r="A117" s="64"/>
      <c r="B117" s="217" t="s">
        <v>129</v>
      </c>
      <c r="C117" s="232">
        <v>1977.71</v>
      </c>
      <c r="D117" s="232">
        <v>506</v>
      </c>
      <c r="E117" s="232">
        <v>2483.7200000000003</v>
      </c>
      <c r="F117" s="219" t="s">
        <v>490</v>
      </c>
      <c r="G117" s="218">
        <v>1977.71</v>
      </c>
      <c r="H117" s="218">
        <v>506</v>
      </c>
      <c r="I117" s="218">
        <v>2483.7200000000003</v>
      </c>
      <c r="J117" s="218">
        <f>G117-C117</f>
        <v>0</v>
      </c>
      <c r="K117" s="218">
        <f>H117-D117</f>
        <v>0</v>
      </c>
      <c r="L117" s="218">
        <f>I117-E117</f>
        <v>0</v>
      </c>
      <c r="M117" s="220">
        <v>-1775.5861000000007</v>
      </c>
      <c r="N117" s="241"/>
      <c r="O117" s="221">
        <f t="shared" si="22"/>
        <v>0</v>
      </c>
      <c r="P117" s="222">
        <f t="shared" si="23"/>
        <v>0</v>
      </c>
      <c r="Q117" s="217">
        <f t="shared" si="17"/>
        <v>0</v>
      </c>
      <c r="R117" s="217"/>
      <c r="S117" s="220">
        <f t="shared" si="15"/>
        <v>-1775.5861000000007</v>
      </c>
      <c r="T117" s="222" t="str">
        <f>B117</f>
        <v xml:space="preserve">№098 </v>
      </c>
    </row>
    <row r="118" spans="1:21" ht="17.100000000000001" customHeight="1" x14ac:dyDescent="0.25">
      <c r="A118" s="64"/>
      <c r="B118" s="217" t="s">
        <v>130</v>
      </c>
      <c r="C118" s="218">
        <v>18517.22</v>
      </c>
      <c r="D118" s="218">
        <v>15409.01</v>
      </c>
      <c r="E118" s="218">
        <v>33926.29</v>
      </c>
      <c r="F118" s="219" t="s">
        <v>491</v>
      </c>
      <c r="G118" s="218">
        <v>18796.72</v>
      </c>
      <c r="H118" s="218">
        <v>15551.7</v>
      </c>
      <c r="I118" s="218">
        <v>34348.480000000003</v>
      </c>
      <c r="J118" s="218">
        <f>G118-C118</f>
        <v>279.5</v>
      </c>
      <c r="K118" s="218">
        <f>H118-D118</f>
        <v>142.69000000000051</v>
      </c>
      <c r="L118" s="218">
        <f>I118-E118</f>
        <v>422.19000000000233</v>
      </c>
      <c r="M118" s="220">
        <v>-4316.2855000000091</v>
      </c>
      <c r="N118" s="241">
        <v>5000</v>
      </c>
      <c r="O118" s="221">
        <f t="shared" si="22"/>
        <v>2294.6950000000002</v>
      </c>
      <c r="P118" s="222">
        <f t="shared" si="23"/>
        <v>462.31560000000167</v>
      </c>
      <c r="Q118" s="217">
        <f>SUM(O118:P118)</f>
        <v>2757.0106000000019</v>
      </c>
      <c r="R118" s="217"/>
      <c r="S118" s="220">
        <f>M118-Q118+N118+R118</f>
        <v>-2073.2961000000105</v>
      </c>
      <c r="T118" s="222" t="str">
        <f>B118</f>
        <v xml:space="preserve">№099 </v>
      </c>
    </row>
    <row r="119" spans="1:21" ht="17.100000000000001" customHeight="1" x14ac:dyDescent="0.25">
      <c r="A119" s="91" t="s">
        <v>570</v>
      </c>
      <c r="B119" s="223" t="s">
        <v>131</v>
      </c>
      <c r="C119" s="226">
        <v>4.2300000000000004</v>
      </c>
      <c r="D119" s="226">
        <v>1.78</v>
      </c>
      <c r="E119" s="226">
        <v>6.0200000000000005</v>
      </c>
      <c r="F119" s="225" t="s">
        <v>131</v>
      </c>
      <c r="G119" s="226">
        <v>4.24</v>
      </c>
      <c r="H119" s="226">
        <v>1.79</v>
      </c>
      <c r="I119" s="226">
        <v>6.04</v>
      </c>
      <c r="J119" s="226">
        <f>G119-C119</f>
        <v>9.9999999999997868E-3</v>
      </c>
      <c r="K119" s="226">
        <f>H119-D119</f>
        <v>1.0000000000000009E-2</v>
      </c>
      <c r="L119" s="226">
        <f>I119-E119</f>
        <v>1.9999999999999574E-2</v>
      </c>
      <c r="M119" s="227">
        <v>-1.6060000000000036</v>
      </c>
      <c r="N119" s="242"/>
      <c r="O119" s="228">
        <f t="shared" si="22"/>
        <v>8.2099999999998258E-2</v>
      </c>
      <c r="P119" s="229">
        <f t="shared" si="23"/>
        <v>3.2400000000000033E-2</v>
      </c>
      <c r="Q119" s="223">
        <f t="shared" si="17"/>
        <v>0.1144999999999983</v>
      </c>
      <c r="R119" s="223"/>
      <c r="S119" s="227">
        <f t="shared" si="15"/>
        <v>-1.7205000000000019</v>
      </c>
      <c r="T119" s="229" t="str">
        <f>B119</f>
        <v>№100</v>
      </c>
    </row>
    <row r="120" spans="1:21" ht="17.100000000000001" customHeight="1" x14ac:dyDescent="0.25">
      <c r="A120" s="64"/>
      <c r="B120" s="217" t="s">
        <v>132</v>
      </c>
      <c r="C120" s="232">
        <v>7688.72</v>
      </c>
      <c r="D120" s="232">
        <v>2598.9700000000003</v>
      </c>
      <c r="E120" s="232">
        <v>10287.84</v>
      </c>
      <c r="F120" s="219" t="s">
        <v>492</v>
      </c>
      <c r="G120" s="218">
        <v>7688.72</v>
      </c>
      <c r="H120" s="218">
        <v>2598.98</v>
      </c>
      <c r="I120" s="218">
        <v>10287.84</v>
      </c>
      <c r="J120" s="218">
        <f>G120-C120</f>
        <v>0</v>
      </c>
      <c r="K120" s="218">
        <f>H120-D120</f>
        <v>9.9999999997635314E-3</v>
      </c>
      <c r="L120" s="218">
        <f>I120-E120</f>
        <v>0</v>
      </c>
      <c r="M120" s="220">
        <v>-2153.6122000000014</v>
      </c>
      <c r="N120" s="241">
        <v>2153.5100000000002</v>
      </c>
      <c r="O120" s="221">
        <f t="shared" si="22"/>
        <v>0</v>
      </c>
      <c r="P120" s="222">
        <f t="shared" si="23"/>
        <v>3.2399999999233847E-2</v>
      </c>
      <c r="Q120" s="217">
        <f t="shared" si="17"/>
        <v>3.2399999999233847E-2</v>
      </c>
      <c r="R120" s="217"/>
      <c r="S120" s="220">
        <f t="shared" si="15"/>
        <v>-0.13460000000031869</v>
      </c>
      <c r="T120" s="222" t="str">
        <f>B120</f>
        <v xml:space="preserve">№101 </v>
      </c>
    </row>
    <row r="121" spans="1:21" ht="17.100000000000001" customHeight="1" x14ac:dyDescent="0.25">
      <c r="A121" s="64" t="s">
        <v>358</v>
      </c>
      <c r="B121" s="223" t="s">
        <v>133</v>
      </c>
      <c r="C121" s="224"/>
      <c r="D121" s="224"/>
      <c r="E121" s="224"/>
      <c r="F121" s="231"/>
      <c r="G121" s="224"/>
      <c r="H121" s="224"/>
      <c r="I121" s="224"/>
      <c r="J121" s="226">
        <f>G121-C121</f>
        <v>0</v>
      </c>
      <c r="K121" s="226">
        <f>H121-D121</f>
        <v>0</v>
      </c>
      <c r="L121" s="226">
        <f>I121-E121</f>
        <v>0</v>
      </c>
      <c r="M121" s="227">
        <v>0.23100999998973748</v>
      </c>
      <c r="N121" s="242"/>
      <c r="O121" s="226"/>
      <c r="P121" s="229"/>
      <c r="Q121" s="223"/>
      <c r="R121" s="223"/>
      <c r="S121" s="227">
        <f t="shared" si="15"/>
        <v>0.23100999998973748</v>
      </c>
      <c r="T121" s="229" t="str">
        <f>B121</f>
        <v>№102 сбыт</v>
      </c>
    </row>
    <row r="122" spans="1:21" ht="17.100000000000001" customHeight="1" x14ac:dyDescent="0.25">
      <c r="A122" s="64" t="s">
        <v>372</v>
      </c>
      <c r="B122" s="223" t="s">
        <v>404</v>
      </c>
      <c r="C122" s="226">
        <v>36.69</v>
      </c>
      <c r="D122" s="226">
        <v>882.79</v>
      </c>
      <c r="E122" s="226">
        <v>919.51</v>
      </c>
      <c r="F122" s="225" t="s">
        <v>493</v>
      </c>
      <c r="G122" s="226">
        <v>36.69</v>
      </c>
      <c r="H122" s="226">
        <v>882.79</v>
      </c>
      <c r="I122" s="226">
        <v>919.51</v>
      </c>
      <c r="J122" s="226">
        <f>G122-C122</f>
        <v>0</v>
      </c>
      <c r="K122" s="226">
        <f>H122-D122</f>
        <v>0</v>
      </c>
      <c r="L122" s="226">
        <f>I122-E122</f>
        <v>0</v>
      </c>
      <c r="M122" s="227">
        <v>-51.985499999999774</v>
      </c>
      <c r="N122" s="242"/>
      <c r="O122" s="228">
        <f t="shared" ref="O122:P126" si="24">J122*O$6</f>
        <v>0</v>
      </c>
      <c r="P122" s="229">
        <f t="shared" si="24"/>
        <v>0</v>
      </c>
      <c r="Q122" s="223">
        <f t="shared" si="17"/>
        <v>0</v>
      </c>
      <c r="R122" s="223"/>
      <c r="S122" s="227">
        <f t="shared" si="15"/>
        <v>-51.985499999999774</v>
      </c>
      <c r="T122" s="229" t="str">
        <f>B122</f>
        <v>№103 сбыт</v>
      </c>
    </row>
    <row r="123" spans="1:21" ht="17.100000000000001" customHeight="1" x14ac:dyDescent="0.25">
      <c r="A123" s="64"/>
      <c r="B123" s="217" t="s">
        <v>135</v>
      </c>
      <c r="C123" s="232">
        <v>3275.7400000000002</v>
      </c>
      <c r="D123" s="232">
        <v>18616.91</v>
      </c>
      <c r="E123" s="218">
        <v>21892.71</v>
      </c>
      <c r="F123" s="219" t="s">
        <v>494</v>
      </c>
      <c r="G123" s="218">
        <v>3275.7400000000002</v>
      </c>
      <c r="H123" s="218">
        <v>18616.91</v>
      </c>
      <c r="I123" s="218">
        <v>21892.71</v>
      </c>
      <c r="J123" s="218">
        <f>G123-C123</f>
        <v>0</v>
      </c>
      <c r="K123" s="218">
        <f>H123-D123</f>
        <v>0</v>
      </c>
      <c r="L123" s="218">
        <f>I123-E123</f>
        <v>0</v>
      </c>
      <c r="M123" s="220">
        <v>-88.548600000003489</v>
      </c>
      <c r="N123" s="241"/>
      <c r="O123" s="218">
        <f t="shared" si="24"/>
        <v>0</v>
      </c>
      <c r="P123" s="222">
        <f t="shared" si="24"/>
        <v>0</v>
      </c>
      <c r="Q123" s="217">
        <f t="shared" si="17"/>
        <v>0</v>
      </c>
      <c r="R123" s="217"/>
      <c r="S123" s="220">
        <f t="shared" si="15"/>
        <v>-88.548600000003489</v>
      </c>
      <c r="T123" s="222" t="str">
        <f>B123</f>
        <v xml:space="preserve">№104 </v>
      </c>
    </row>
    <row r="124" spans="1:21" ht="17.100000000000001" customHeight="1" x14ac:dyDescent="0.25">
      <c r="A124" s="64"/>
      <c r="B124" s="217" t="s">
        <v>136</v>
      </c>
      <c r="C124" s="218">
        <v>13852.06</v>
      </c>
      <c r="D124" s="218">
        <v>6378.33</v>
      </c>
      <c r="E124" s="218">
        <v>20230.45</v>
      </c>
      <c r="F124" s="219" t="s">
        <v>495</v>
      </c>
      <c r="G124" s="218">
        <v>13852.06</v>
      </c>
      <c r="H124" s="218">
        <v>6378.33</v>
      </c>
      <c r="I124" s="218">
        <v>20230.45</v>
      </c>
      <c r="J124" s="218">
        <f>G124-C124</f>
        <v>0</v>
      </c>
      <c r="K124" s="218">
        <f>H124-D124</f>
        <v>0</v>
      </c>
      <c r="L124" s="218">
        <f>I124-E124</f>
        <v>0</v>
      </c>
      <c r="M124" s="220">
        <v>-6266.4422999999952</v>
      </c>
      <c r="N124" s="241"/>
      <c r="O124" s="221">
        <f t="shared" si="24"/>
        <v>0</v>
      </c>
      <c r="P124" s="222">
        <f t="shared" si="24"/>
        <v>0</v>
      </c>
      <c r="Q124" s="217">
        <f t="shared" si="17"/>
        <v>0</v>
      </c>
      <c r="R124" s="217"/>
      <c r="S124" s="220">
        <f t="shared" si="15"/>
        <v>-6266.4422999999952</v>
      </c>
      <c r="T124" s="222" t="str">
        <f>B124</f>
        <v>№104б</v>
      </c>
    </row>
    <row r="125" spans="1:21" ht="17.100000000000001" customHeight="1" x14ac:dyDescent="0.25">
      <c r="A125" s="64"/>
      <c r="B125" s="217" t="s">
        <v>137</v>
      </c>
      <c r="C125" s="218">
        <v>5101.1400000000003</v>
      </c>
      <c r="D125" s="218">
        <v>1145.69</v>
      </c>
      <c r="E125" s="218">
        <v>6246.85</v>
      </c>
      <c r="F125" s="219" t="s">
        <v>496</v>
      </c>
      <c r="G125" s="218">
        <v>5101.1400000000003</v>
      </c>
      <c r="H125" s="218">
        <v>1145.69</v>
      </c>
      <c r="I125" s="218">
        <v>6246.85</v>
      </c>
      <c r="J125" s="218">
        <f>G125-C125</f>
        <v>0</v>
      </c>
      <c r="K125" s="218">
        <f>H125-D125</f>
        <v>0</v>
      </c>
      <c r="L125" s="218">
        <f>I125-E125</f>
        <v>0</v>
      </c>
      <c r="M125" s="220">
        <v>349.77019999999715</v>
      </c>
      <c r="N125" s="241"/>
      <c r="O125" s="221">
        <f t="shared" si="24"/>
        <v>0</v>
      </c>
      <c r="P125" s="222">
        <f t="shared" si="24"/>
        <v>0</v>
      </c>
      <c r="Q125" s="217">
        <f t="shared" si="17"/>
        <v>0</v>
      </c>
      <c r="R125" s="217"/>
      <c r="S125" s="220">
        <f t="shared" si="15"/>
        <v>349.77019999999715</v>
      </c>
      <c r="T125" s="222" t="str">
        <f>B125</f>
        <v xml:space="preserve">№105 </v>
      </c>
    </row>
    <row r="126" spans="1:21" ht="17.100000000000001" customHeight="1" x14ac:dyDescent="0.25">
      <c r="A126" s="64"/>
      <c r="B126" s="217" t="s">
        <v>138</v>
      </c>
      <c r="C126" s="218">
        <v>1250.68</v>
      </c>
      <c r="D126" s="218">
        <v>664.63</v>
      </c>
      <c r="E126" s="218">
        <v>1915.32</v>
      </c>
      <c r="F126" s="219" t="s">
        <v>497</v>
      </c>
      <c r="G126" s="218">
        <v>1250.68</v>
      </c>
      <c r="H126" s="218">
        <v>664.63</v>
      </c>
      <c r="I126" s="218">
        <v>1915.32</v>
      </c>
      <c r="J126" s="218">
        <f>G126-C126</f>
        <v>0</v>
      </c>
      <c r="K126" s="218">
        <f>H126-D126</f>
        <v>0</v>
      </c>
      <c r="L126" s="218">
        <f>I126-E126</f>
        <v>0</v>
      </c>
      <c r="M126" s="220">
        <v>-218.07850000000016</v>
      </c>
      <c r="N126" s="241"/>
      <c r="O126" s="221">
        <f t="shared" si="24"/>
        <v>0</v>
      </c>
      <c r="P126" s="222">
        <f t="shared" si="24"/>
        <v>0</v>
      </c>
      <c r="Q126" s="217">
        <f t="shared" si="17"/>
        <v>0</v>
      </c>
      <c r="R126" s="217"/>
      <c r="S126" s="220">
        <f t="shared" si="15"/>
        <v>-218.07850000000016</v>
      </c>
      <c r="T126" s="222" t="str">
        <f>B126</f>
        <v xml:space="preserve">№106 </v>
      </c>
    </row>
    <row r="127" spans="1:21" ht="17.100000000000001" customHeight="1" x14ac:dyDescent="0.25">
      <c r="A127" s="64"/>
      <c r="B127" s="217" t="s">
        <v>139</v>
      </c>
      <c r="C127" s="232"/>
      <c r="D127" s="232"/>
      <c r="E127" s="232"/>
      <c r="F127" s="233"/>
      <c r="G127" s="232"/>
      <c r="H127" s="232"/>
      <c r="I127" s="232"/>
      <c r="J127" s="218">
        <f>G127-C127</f>
        <v>0</v>
      </c>
      <c r="K127" s="218">
        <f>H127-D127</f>
        <v>0</v>
      </c>
      <c r="L127" s="218">
        <f>I127-E127</f>
        <v>0</v>
      </c>
      <c r="M127" s="220">
        <v>0.62</v>
      </c>
      <c r="N127" s="241"/>
      <c r="O127" s="221"/>
      <c r="P127" s="222"/>
      <c r="Q127" s="217"/>
      <c r="R127" s="217"/>
      <c r="S127" s="220">
        <f t="shared" si="15"/>
        <v>0.62</v>
      </c>
      <c r="T127" s="222" t="str">
        <f>B127</f>
        <v xml:space="preserve">№107 </v>
      </c>
      <c r="U127" t="s">
        <v>92</v>
      </c>
    </row>
    <row r="128" spans="1:21" ht="17.100000000000001" customHeight="1" x14ac:dyDescent="0.25">
      <c r="A128" s="88" t="s">
        <v>566</v>
      </c>
      <c r="B128" s="223" t="s">
        <v>140</v>
      </c>
      <c r="C128" s="226">
        <v>12911.710000000001</v>
      </c>
      <c r="D128" s="226">
        <v>7782.16</v>
      </c>
      <c r="E128" s="226">
        <v>20693.88</v>
      </c>
      <c r="F128" s="225" t="s">
        <v>498</v>
      </c>
      <c r="G128" s="226">
        <v>12911.710000000001</v>
      </c>
      <c r="H128" s="226">
        <v>7782.16</v>
      </c>
      <c r="I128" s="226">
        <v>20693.88</v>
      </c>
      <c r="J128" s="226">
        <f>G128-C128</f>
        <v>0</v>
      </c>
      <c r="K128" s="226">
        <f>H128-D128</f>
        <v>0</v>
      </c>
      <c r="L128" s="226">
        <f>I128-E128</f>
        <v>0</v>
      </c>
      <c r="M128" s="227">
        <v>1.0722999999961758</v>
      </c>
      <c r="N128" s="242"/>
      <c r="O128" s="228">
        <f t="shared" ref="O128:P130" si="25">J128*O$6</f>
        <v>0</v>
      </c>
      <c r="P128" s="229">
        <f t="shared" si="25"/>
        <v>0</v>
      </c>
      <c r="Q128" s="223">
        <f t="shared" si="17"/>
        <v>0</v>
      </c>
      <c r="R128" s="223"/>
      <c r="S128" s="227">
        <f t="shared" si="15"/>
        <v>1.0722999999961758</v>
      </c>
      <c r="T128" s="229" t="str">
        <f>B128</f>
        <v xml:space="preserve">№108 </v>
      </c>
    </row>
    <row r="129" spans="1:21" ht="17.100000000000001" customHeight="1" x14ac:dyDescent="0.25">
      <c r="A129" s="65" t="s">
        <v>588</v>
      </c>
      <c r="B129" s="223" t="s">
        <v>141</v>
      </c>
      <c r="C129" s="226">
        <v>1554.83</v>
      </c>
      <c r="D129" s="226">
        <v>1543.64</v>
      </c>
      <c r="E129" s="226">
        <v>3098.48</v>
      </c>
      <c r="F129" s="225" t="s">
        <v>499</v>
      </c>
      <c r="G129" s="226">
        <v>1554.8700000000001</v>
      </c>
      <c r="H129" s="226">
        <v>1543.66</v>
      </c>
      <c r="I129" s="226">
        <v>3098.55</v>
      </c>
      <c r="J129" s="226">
        <f>G129-C129</f>
        <v>4.0000000000190994E-2</v>
      </c>
      <c r="K129" s="226">
        <f>H129-D129</f>
        <v>1.999999999998181E-2</v>
      </c>
      <c r="L129" s="226">
        <f>I129-E129</f>
        <v>7.0000000000163709E-2</v>
      </c>
      <c r="M129" s="227">
        <v>-1848.2242000000001</v>
      </c>
      <c r="N129" s="242"/>
      <c r="O129" s="228">
        <f t="shared" si="25"/>
        <v>0.3284000000015681</v>
      </c>
      <c r="P129" s="229">
        <f t="shared" si="25"/>
        <v>6.4799999999941071E-2</v>
      </c>
      <c r="Q129" s="223">
        <f t="shared" si="17"/>
        <v>0.39320000000150918</v>
      </c>
      <c r="R129" s="223"/>
      <c r="S129" s="227">
        <f t="shared" si="15"/>
        <v>-1848.6174000000017</v>
      </c>
      <c r="T129" s="229" t="str">
        <f>B129</f>
        <v xml:space="preserve">№109 </v>
      </c>
      <c r="U129" s="152" t="s">
        <v>571</v>
      </c>
    </row>
    <row r="130" spans="1:21" ht="17.100000000000001" customHeight="1" x14ac:dyDescent="0.25">
      <c r="A130" s="88" t="s">
        <v>567</v>
      </c>
      <c r="B130" s="223" t="s">
        <v>142</v>
      </c>
      <c r="C130" s="226">
        <v>14138.380000000001</v>
      </c>
      <c r="D130" s="226">
        <v>7532</v>
      </c>
      <c r="E130" s="226">
        <v>21670.48</v>
      </c>
      <c r="F130" s="225" t="s">
        <v>500</v>
      </c>
      <c r="G130" s="226">
        <v>14140.75</v>
      </c>
      <c r="H130" s="226">
        <v>7533.2</v>
      </c>
      <c r="I130" s="226">
        <v>21674.04</v>
      </c>
      <c r="J130" s="226">
        <f>G130-C130</f>
        <v>2.3699999999989814</v>
      </c>
      <c r="K130" s="226">
        <f>H130-D130</f>
        <v>1.1999999999998181</v>
      </c>
      <c r="L130" s="226">
        <f>I130-E130</f>
        <v>3.5600000000013097</v>
      </c>
      <c r="M130" s="227">
        <v>-6122.7621000000054</v>
      </c>
      <c r="N130" s="242"/>
      <c r="O130" s="228">
        <f t="shared" si="25"/>
        <v>19.45769999999164</v>
      </c>
      <c r="P130" s="229">
        <f t="shared" si="25"/>
        <v>3.887999999999411</v>
      </c>
      <c r="Q130" s="223">
        <f t="shared" si="17"/>
        <v>23.345699999991051</v>
      </c>
      <c r="R130" s="223"/>
      <c r="S130" s="227">
        <f>M130-Q130+N130+R130</f>
        <v>-6146.1077999999961</v>
      </c>
      <c r="T130" s="229" t="str">
        <f>B130</f>
        <v xml:space="preserve">№110 </v>
      </c>
    </row>
    <row r="131" spans="1:21" ht="17.100000000000001" customHeight="1" x14ac:dyDescent="0.25">
      <c r="A131" s="88" t="s">
        <v>572</v>
      </c>
      <c r="B131" s="223" t="s">
        <v>143</v>
      </c>
      <c r="C131" s="226">
        <v>2991.06</v>
      </c>
      <c r="D131" s="226">
        <v>776.06000000000006</v>
      </c>
      <c r="E131" s="226">
        <v>3767.13</v>
      </c>
      <c r="F131" s="231"/>
      <c r="G131" s="226">
        <v>2991.06</v>
      </c>
      <c r="H131" s="226">
        <v>776.06000000000006</v>
      </c>
      <c r="I131" s="226">
        <v>3767.13</v>
      </c>
      <c r="J131" s="226">
        <f>G131-C131</f>
        <v>0</v>
      </c>
      <c r="K131" s="226">
        <f>H131-D131</f>
        <v>0</v>
      </c>
      <c r="L131" s="226">
        <f>I131-E131</f>
        <v>0</v>
      </c>
      <c r="M131" s="227">
        <v>402.83109999999988</v>
      </c>
      <c r="N131" s="242"/>
      <c r="O131" s="226"/>
      <c r="P131" s="229"/>
      <c r="Q131" s="223"/>
      <c r="R131" s="223"/>
      <c r="S131" s="227">
        <f t="shared" si="15"/>
        <v>402.83109999999988</v>
      </c>
      <c r="T131" s="229" t="str">
        <f>B131</f>
        <v xml:space="preserve">№111 </v>
      </c>
    </row>
    <row r="132" spans="1:21" ht="17.100000000000001" customHeight="1" x14ac:dyDescent="0.25">
      <c r="A132" s="65" t="s">
        <v>414</v>
      </c>
      <c r="B132" s="223" t="s">
        <v>144</v>
      </c>
      <c r="C132" s="224"/>
      <c r="D132" s="224"/>
      <c r="E132" s="224"/>
      <c r="F132" s="231"/>
      <c r="G132" s="224"/>
      <c r="H132" s="224"/>
      <c r="I132" s="224"/>
      <c r="J132" s="226">
        <f>G132-C132</f>
        <v>0</v>
      </c>
      <c r="K132" s="226">
        <f>H132-D132</f>
        <v>0</v>
      </c>
      <c r="L132" s="226">
        <f>I132-E132</f>
        <v>0</v>
      </c>
      <c r="M132" s="227">
        <v>-4.2000000019015715E-3</v>
      </c>
      <c r="N132" s="242"/>
      <c r="O132" s="228"/>
      <c r="P132" s="229"/>
      <c r="Q132" s="223"/>
      <c r="R132" s="223"/>
      <c r="S132" s="227">
        <f t="shared" si="15"/>
        <v>-4.2000000019015715E-3</v>
      </c>
      <c r="T132" s="229" t="str">
        <f>B132</f>
        <v>№112 сбыт</v>
      </c>
    </row>
    <row r="133" spans="1:21" ht="17.100000000000001" customHeight="1" x14ac:dyDescent="0.25">
      <c r="A133" s="64" t="s">
        <v>356</v>
      </c>
      <c r="B133" s="223" t="s">
        <v>145</v>
      </c>
      <c r="C133" s="226">
        <v>4065.83</v>
      </c>
      <c r="D133" s="226">
        <v>1568.65</v>
      </c>
      <c r="E133" s="226">
        <v>5634.49</v>
      </c>
      <c r="F133" s="225" t="s">
        <v>501</v>
      </c>
      <c r="G133" s="226">
        <v>4065.83</v>
      </c>
      <c r="H133" s="226">
        <v>1568.65</v>
      </c>
      <c r="I133" s="226">
        <v>5634.49</v>
      </c>
      <c r="J133" s="226">
        <f>G133-C133</f>
        <v>0</v>
      </c>
      <c r="K133" s="226">
        <f>H133-D133</f>
        <v>0</v>
      </c>
      <c r="L133" s="226">
        <f>I133-E133</f>
        <v>0</v>
      </c>
      <c r="M133" s="227">
        <v>0.86440000000129658</v>
      </c>
      <c r="N133" s="242"/>
      <c r="O133" s="228"/>
      <c r="P133" s="229"/>
      <c r="Q133" s="223"/>
      <c r="R133" s="223"/>
      <c r="S133" s="227">
        <f t="shared" si="15"/>
        <v>0.86440000000129658</v>
      </c>
      <c r="T133" s="229" t="str">
        <f>B133</f>
        <v>№113 сбыт</v>
      </c>
    </row>
    <row r="134" spans="1:21" ht="17.100000000000001" customHeight="1" x14ac:dyDescent="0.25">
      <c r="A134" s="91" t="s">
        <v>568</v>
      </c>
      <c r="B134" s="223" t="s">
        <v>146</v>
      </c>
      <c r="C134" s="226">
        <v>14666.86</v>
      </c>
      <c r="D134" s="226">
        <v>4692.79</v>
      </c>
      <c r="E134" s="226">
        <v>19359.66</v>
      </c>
      <c r="F134" s="225" t="s">
        <v>502</v>
      </c>
      <c r="G134" s="226">
        <v>14666.86</v>
      </c>
      <c r="H134" s="226">
        <v>4692.79</v>
      </c>
      <c r="I134" s="226">
        <v>19359.66</v>
      </c>
      <c r="J134" s="226">
        <f>G134-C134</f>
        <v>0</v>
      </c>
      <c r="K134" s="226">
        <f>H134-D134</f>
        <v>0</v>
      </c>
      <c r="L134" s="226">
        <f>I134-E134</f>
        <v>0</v>
      </c>
      <c r="M134" s="227">
        <v>-1966.6778000000006</v>
      </c>
      <c r="N134" s="242"/>
      <c r="O134" s="228">
        <f t="shared" ref="O134:P137" si="26">J134*O$6</f>
        <v>0</v>
      </c>
      <c r="P134" s="229">
        <f t="shared" si="26"/>
        <v>0</v>
      </c>
      <c r="Q134" s="223">
        <f t="shared" si="17"/>
        <v>0</v>
      </c>
      <c r="R134" s="223"/>
      <c r="S134" s="227">
        <f t="shared" si="15"/>
        <v>-1966.6778000000006</v>
      </c>
      <c r="T134" s="229" t="str">
        <f>B134</f>
        <v xml:space="preserve">№114 </v>
      </c>
    </row>
    <row r="135" spans="1:21" ht="17.100000000000001" customHeight="1" x14ac:dyDescent="0.25">
      <c r="A135" s="64"/>
      <c r="B135" s="217" t="s">
        <v>147</v>
      </c>
      <c r="C135" s="218">
        <v>1096.02</v>
      </c>
      <c r="D135" s="218">
        <v>291.61</v>
      </c>
      <c r="E135" s="218">
        <v>1387.78</v>
      </c>
      <c r="F135" s="219" t="s">
        <v>503</v>
      </c>
      <c r="G135" s="218">
        <v>1096.04</v>
      </c>
      <c r="H135" s="218">
        <v>291.63</v>
      </c>
      <c r="I135" s="218">
        <v>1387.82</v>
      </c>
      <c r="J135" s="218">
        <f>G135-C135</f>
        <v>1.999999999998181E-2</v>
      </c>
      <c r="K135" s="218">
        <f>H135-D135</f>
        <v>1.999999999998181E-2</v>
      </c>
      <c r="L135" s="218">
        <f>I135-E135</f>
        <v>3.999999999996362E-2</v>
      </c>
      <c r="M135" s="220">
        <v>102.29540000000038</v>
      </c>
      <c r="N135" s="241"/>
      <c r="O135" s="221">
        <f t="shared" si="26"/>
        <v>0.16419999999985069</v>
      </c>
      <c r="P135" s="222">
        <f t="shared" si="26"/>
        <v>6.4799999999941071E-2</v>
      </c>
      <c r="Q135" s="217">
        <f t="shared" si="17"/>
        <v>0.22899999999979176</v>
      </c>
      <c r="R135" s="217"/>
      <c r="S135" s="220">
        <f t="shared" si="15"/>
        <v>102.0664000000006</v>
      </c>
      <c r="T135" s="222" t="str">
        <f>B135</f>
        <v xml:space="preserve">№115 </v>
      </c>
    </row>
    <row r="136" spans="1:21" ht="17.100000000000001" customHeight="1" x14ac:dyDescent="0.25">
      <c r="A136" s="64"/>
      <c r="B136" s="217" t="s">
        <v>148</v>
      </c>
      <c r="C136" s="218">
        <v>7432.01</v>
      </c>
      <c r="D136" s="218">
        <v>4891.88</v>
      </c>
      <c r="E136" s="218">
        <v>12323.9</v>
      </c>
      <c r="F136" s="219" t="s">
        <v>148</v>
      </c>
      <c r="G136" s="218">
        <v>7432.01</v>
      </c>
      <c r="H136" s="218">
        <v>4891.88</v>
      </c>
      <c r="I136" s="218">
        <v>12323.9</v>
      </c>
      <c r="J136" s="218">
        <f>G136-C136</f>
        <v>0</v>
      </c>
      <c r="K136" s="218">
        <f>H136-D136</f>
        <v>0</v>
      </c>
      <c r="L136" s="218">
        <f>I136-E136</f>
        <v>0</v>
      </c>
      <c r="M136" s="220">
        <v>-20971.459100000007</v>
      </c>
      <c r="N136" s="241"/>
      <c r="O136" s="221">
        <f t="shared" si="26"/>
        <v>0</v>
      </c>
      <c r="P136" s="222">
        <f t="shared" si="26"/>
        <v>0</v>
      </c>
      <c r="Q136" s="217">
        <f t="shared" si="17"/>
        <v>0</v>
      </c>
      <c r="R136" s="217"/>
      <c r="S136" s="220">
        <f t="shared" si="15"/>
        <v>-20971.459100000007</v>
      </c>
      <c r="T136" s="222" t="str">
        <f>B136</f>
        <v xml:space="preserve">№116 </v>
      </c>
    </row>
    <row r="137" spans="1:21" ht="17.100000000000001" customHeight="1" x14ac:dyDescent="0.25">
      <c r="A137" s="64"/>
      <c r="B137" s="217" t="s">
        <v>149</v>
      </c>
      <c r="C137" s="218">
        <v>22647.279999999999</v>
      </c>
      <c r="D137" s="218">
        <v>13552.5</v>
      </c>
      <c r="E137" s="218">
        <v>36199.800000000003</v>
      </c>
      <c r="F137" s="219" t="s">
        <v>504</v>
      </c>
      <c r="G137" s="218">
        <v>22647.29</v>
      </c>
      <c r="H137" s="218">
        <v>13552.5</v>
      </c>
      <c r="I137" s="218">
        <v>36199.81</v>
      </c>
      <c r="J137" s="218">
        <f>G137-C137</f>
        <v>1.0000000002037268E-2</v>
      </c>
      <c r="K137" s="218">
        <f>H137-D137</f>
        <v>0</v>
      </c>
      <c r="L137" s="218">
        <f>I137-E137</f>
        <v>9.9999999947613105E-3</v>
      </c>
      <c r="M137" s="220">
        <v>286.44990000000485</v>
      </c>
      <c r="N137" s="241"/>
      <c r="O137" s="221">
        <f t="shared" si="26"/>
        <v>8.2100000016725974E-2</v>
      </c>
      <c r="P137" s="222">
        <f t="shared" si="26"/>
        <v>0</v>
      </c>
      <c r="Q137" s="217">
        <f t="shared" si="17"/>
        <v>8.2100000016725974E-2</v>
      </c>
      <c r="R137" s="217"/>
      <c r="S137" s="220">
        <f t="shared" si="15"/>
        <v>286.36779999998811</v>
      </c>
      <c r="T137" s="222" t="str">
        <f>B137</f>
        <v xml:space="preserve">№117 </v>
      </c>
    </row>
    <row r="138" spans="1:21" ht="17.100000000000001" customHeight="1" x14ac:dyDescent="0.25">
      <c r="A138" s="64" t="s">
        <v>318</v>
      </c>
      <c r="B138" s="223" t="s">
        <v>403</v>
      </c>
      <c r="C138" s="224"/>
      <c r="D138" s="224"/>
      <c r="E138" s="224"/>
      <c r="F138" s="225"/>
      <c r="G138" s="224"/>
      <c r="H138" s="224"/>
      <c r="I138" s="224"/>
      <c r="J138" s="226">
        <f>G138-C138</f>
        <v>0</v>
      </c>
      <c r="K138" s="226">
        <f>H138-D138</f>
        <v>0</v>
      </c>
      <c r="L138" s="226">
        <f>I138-E138</f>
        <v>0</v>
      </c>
      <c r="M138" s="227">
        <v>-1.9000000011146767E-3</v>
      </c>
      <c r="N138" s="242"/>
      <c r="O138" s="228"/>
      <c r="P138" s="229"/>
      <c r="Q138" s="223"/>
      <c r="R138" s="223"/>
      <c r="S138" s="227">
        <f>M138-Q138+N138+R138</f>
        <v>-1.9000000011146767E-3</v>
      </c>
      <c r="T138" s="229" t="str">
        <f>B138</f>
        <v>№118 сбыт</v>
      </c>
    </row>
    <row r="139" spans="1:21" ht="17.100000000000001" customHeight="1" x14ac:dyDescent="0.25">
      <c r="A139" s="64"/>
      <c r="B139" s="217" t="s">
        <v>151</v>
      </c>
      <c r="C139" s="232"/>
      <c r="D139" s="232"/>
      <c r="E139" s="232"/>
      <c r="F139" s="233"/>
      <c r="G139" s="232"/>
      <c r="H139" s="232"/>
      <c r="I139" s="232"/>
      <c r="J139" s="218">
        <f>G139-C139</f>
        <v>0</v>
      </c>
      <c r="K139" s="218">
        <f>H139-D139</f>
        <v>0</v>
      </c>
      <c r="L139" s="218">
        <f>I139-E139</f>
        <v>0</v>
      </c>
      <c r="M139" s="220">
        <v>0</v>
      </c>
      <c r="N139" s="241"/>
      <c r="O139" s="218"/>
      <c r="P139" s="222"/>
      <c r="Q139" s="217"/>
      <c r="R139" s="217"/>
      <c r="S139" s="220">
        <f t="shared" si="15"/>
        <v>0</v>
      </c>
      <c r="T139" s="222" t="str">
        <f>B139</f>
        <v>№118а не установлен</v>
      </c>
    </row>
    <row r="140" spans="1:21" ht="17.100000000000001" customHeight="1" x14ac:dyDescent="0.25">
      <c r="A140" s="64"/>
      <c r="B140" s="217" t="s">
        <v>152</v>
      </c>
      <c r="C140" s="232">
        <v>5447.18</v>
      </c>
      <c r="D140" s="232">
        <v>5950.29</v>
      </c>
      <c r="E140" s="232">
        <v>11397.48</v>
      </c>
      <c r="F140" s="219"/>
      <c r="G140" s="232">
        <v>5447.18</v>
      </c>
      <c r="H140" s="232">
        <v>5950.29</v>
      </c>
      <c r="I140" s="232">
        <v>11397.48</v>
      </c>
      <c r="J140" s="218">
        <f>G140-C140</f>
        <v>0</v>
      </c>
      <c r="K140" s="218">
        <f>H140-D140</f>
        <v>0</v>
      </c>
      <c r="L140" s="218">
        <f>I140-E140</f>
        <v>0</v>
      </c>
      <c r="M140" s="220">
        <v>-1787.0723000000014</v>
      </c>
      <c r="N140" s="241"/>
      <c r="O140" s="221"/>
      <c r="P140" s="222"/>
      <c r="Q140" s="217"/>
      <c r="R140" s="217"/>
      <c r="S140" s="220">
        <f>M140-Q140+N140+R140</f>
        <v>-1787.0723000000014</v>
      </c>
      <c r="T140" s="222" t="str">
        <f>B140</f>
        <v xml:space="preserve">№119 </v>
      </c>
    </row>
    <row r="141" spans="1:21" ht="17.100000000000001" customHeight="1" x14ac:dyDescent="0.25">
      <c r="A141" s="64"/>
      <c r="B141" s="217" t="s">
        <v>153</v>
      </c>
      <c r="C141" s="218">
        <v>1915.08</v>
      </c>
      <c r="D141" s="218">
        <v>414.39</v>
      </c>
      <c r="E141" s="218">
        <v>2329.48</v>
      </c>
      <c r="F141" s="233"/>
      <c r="G141" s="218">
        <v>1915.08</v>
      </c>
      <c r="H141" s="218">
        <v>414.39</v>
      </c>
      <c r="I141" s="218">
        <v>2329.48</v>
      </c>
      <c r="J141" s="218">
        <f>G141-C141</f>
        <v>0</v>
      </c>
      <c r="K141" s="218">
        <f>H141-D141</f>
        <v>0</v>
      </c>
      <c r="L141" s="218">
        <f>I141-E141</f>
        <v>0</v>
      </c>
      <c r="M141" s="220">
        <v>0</v>
      </c>
      <c r="N141" s="241"/>
      <c r="O141" s="221"/>
      <c r="P141" s="222"/>
      <c r="Q141" s="217"/>
      <c r="R141" s="217"/>
      <c r="S141" s="220">
        <f t="shared" ref="S141:S204" si="27">M141-Q141+N141+R141</f>
        <v>0</v>
      </c>
      <c r="T141" s="222" t="str">
        <f>B141</f>
        <v>№120  снят</v>
      </c>
    </row>
    <row r="142" spans="1:21" ht="17.100000000000001" customHeight="1" x14ac:dyDescent="0.25">
      <c r="A142" s="64"/>
      <c r="B142" s="217" t="s">
        <v>154</v>
      </c>
      <c r="C142" s="232"/>
      <c r="D142" s="232"/>
      <c r="E142" s="232"/>
      <c r="F142" s="233"/>
      <c r="G142" s="232"/>
      <c r="H142" s="232"/>
      <c r="I142" s="232"/>
      <c r="J142" s="218">
        <f>G142-C142</f>
        <v>0</v>
      </c>
      <c r="K142" s="218">
        <f>H142-D142</f>
        <v>0</v>
      </c>
      <c r="L142" s="218">
        <f>I142-E142</f>
        <v>0</v>
      </c>
      <c r="M142" s="220">
        <v>7.9999999998108251E-3</v>
      </c>
      <c r="N142" s="241"/>
      <c r="O142" s="221"/>
      <c r="P142" s="222"/>
      <c r="Q142" s="217"/>
      <c r="R142" s="217"/>
      <c r="S142" s="220">
        <f t="shared" si="27"/>
        <v>7.9999999998108251E-3</v>
      </c>
      <c r="T142" s="222" t="str">
        <f>B142</f>
        <v xml:space="preserve">№121 </v>
      </c>
    </row>
    <row r="143" spans="1:21" ht="17.100000000000001" customHeight="1" x14ac:dyDescent="0.25">
      <c r="A143" s="64"/>
      <c r="B143" s="217" t="s">
        <v>155</v>
      </c>
      <c r="C143" s="232"/>
      <c r="D143" s="232"/>
      <c r="E143" s="232"/>
      <c r="F143" s="219" t="s">
        <v>155</v>
      </c>
      <c r="G143" s="218">
        <v>1915.1000000000001</v>
      </c>
      <c r="H143" s="218">
        <v>414.41</v>
      </c>
      <c r="I143" s="218">
        <v>2329.52</v>
      </c>
      <c r="J143" s="218">
        <f>G143-C143</f>
        <v>1915.1000000000001</v>
      </c>
      <c r="K143" s="218">
        <f>H143-D143</f>
        <v>414.41</v>
      </c>
      <c r="L143" s="218">
        <f>I143-E143</f>
        <v>2329.52</v>
      </c>
      <c r="M143" s="220">
        <v>16361.338800000003</v>
      </c>
      <c r="N143" s="241"/>
      <c r="O143" s="221">
        <f>J143*O$6</f>
        <v>15722.971000000003</v>
      </c>
      <c r="P143" s="222">
        <f>K143*P$6</f>
        <v>1342.6884000000002</v>
      </c>
      <c r="Q143" s="217">
        <f t="shared" ref="Q143:Q203" si="28">SUM(O143:P143)</f>
        <v>17065.659400000004</v>
      </c>
      <c r="R143" s="217"/>
      <c r="S143" s="220">
        <f t="shared" si="27"/>
        <v>-704.32060000000092</v>
      </c>
      <c r="T143" s="222" t="str">
        <f>B143</f>
        <v xml:space="preserve">№122 </v>
      </c>
    </row>
    <row r="144" spans="1:21" ht="17.100000000000001" customHeight="1" x14ac:dyDescent="0.25">
      <c r="A144" s="65" t="s">
        <v>416</v>
      </c>
      <c r="B144" s="223" t="s">
        <v>434</v>
      </c>
      <c r="C144" s="224"/>
      <c r="D144" s="224"/>
      <c r="E144" s="224"/>
      <c r="F144" s="231"/>
      <c r="G144" s="224"/>
      <c r="H144" s="224"/>
      <c r="I144" s="224"/>
      <c r="J144" s="226">
        <f>G144-C144</f>
        <v>0</v>
      </c>
      <c r="K144" s="226">
        <f>H144-D144</f>
        <v>0</v>
      </c>
      <c r="L144" s="226">
        <f>I144-E144</f>
        <v>0</v>
      </c>
      <c r="M144" s="227">
        <v>0.17660000000114451</v>
      </c>
      <c r="N144" s="242"/>
      <c r="O144" s="228"/>
      <c r="P144" s="229"/>
      <c r="Q144" s="223"/>
      <c r="R144" s="223"/>
      <c r="S144" s="227">
        <f t="shared" si="27"/>
        <v>0.17660000000114451</v>
      </c>
      <c r="T144" s="229" t="str">
        <f>B144</f>
        <v>№123 сбыт</v>
      </c>
    </row>
    <row r="145" spans="1:21" ht="17.100000000000001" customHeight="1" x14ac:dyDescent="0.25">
      <c r="A145" s="64"/>
      <c r="B145" s="217" t="s">
        <v>157</v>
      </c>
      <c r="C145" s="232"/>
      <c r="D145" s="232"/>
      <c r="E145" s="232"/>
      <c r="F145" s="233"/>
      <c r="G145" s="232"/>
      <c r="H145" s="232"/>
      <c r="I145" s="232"/>
      <c r="J145" s="218">
        <f>G145-C145</f>
        <v>0</v>
      </c>
      <c r="K145" s="218">
        <f>H145-D145</f>
        <v>0</v>
      </c>
      <c r="L145" s="218">
        <f>I145-E145</f>
        <v>0</v>
      </c>
      <c r="M145" s="220">
        <v>29.438200000005395</v>
      </c>
      <c r="N145" s="241"/>
      <c r="O145" s="221"/>
      <c r="P145" s="222"/>
      <c r="Q145" s="217"/>
      <c r="R145" s="217"/>
      <c r="S145" s="220">
        <f t="shared" si="27"/>
        <v>29.438200000005395</v>
      </c>
      <c r="T145" s="222" t="str">
        <f>B145</f>
        <v xml:space="preserve">№123а </v>
      </c>
    </row>
    <row r="146" spans="1:21" ht="17.100000000000001" customHeight="1" x14ac:dyDescent="0.25">
      <c r="A146" s="64" t="s">
        <v>314</v>
      </c>
      <c r="B146" s="223" t="s">
        <v>158</v>
      </c>
      <c r="C146" s="224"/>
      <c r="D146" s="224"/>
      <c r="E146" s="224"/>
      <c r="F146" s="231"/>
      <c r="G146" s="224"/>
      <c r="H146" s="224"/>
      <c r="I146" s="224"/>
      <c r="J146" s="226">
        <f>G146-C146</f>
        <v>0</v>
      </c>
      <c r="K146" s="226">
        <f>H146-D146</f>
        <v>0</v>
      </c>
      <c r="L146" s="226">
        <f>I146-E146</f>
        <v>0</v>
      </c>
      <c r="M146" s="227">
        <v>498.18489999999997</v>
      </c>
      <c r="N146" s="242"/>
      <c r="O146" s="228"/>
      <c r="P146" s="229"/>
      <c r="Q146" s="223"/>
      <c r="R146" s="223"/>
      <c r="S146" s="227">
        <f t="shared" si="27"/>
        <v>498.18489999999997</v>
      </c>
      <c r="T146" s="229" t="str">
        <f>B146</f>
        <v>№124 сбыт</v>
      </c>
    </row>
    <row r="147" spans="1:21" ht="17.100000000000001" customHeight="1" x14ac:dyDescent="0.25">
      <c r="A147" s="64"/>
      <c r="B147" s="217" t="s">
        <v>159</v>
      </c>
      <c r="C147" s="218">
        <v>3320.34</v>
      </c>
      <c r="D147" s="218">
        <v>1479.79</v>
      </c>
      <c r="E147" s="218">
        <v>4800.21</v>
      </c>
      <c r="F147" s="219" t="s">
        <v>505</v>
      </c>
      <c r="G147" s="218">
        <v>3320.34</v>
      </c>
      <c r="H147" s="218">
        <v>1479.79</v>
      </c>
      <c r="I147" s="218">
        <v>4800.21</v>
      </c>
      <c r="J147" s="218">
        <f>G147-C147</f>
        <v>0</v>
      </c>
      <c r="K147" s="218">
        <f>H147-D147</f>
        <v>0</v>
      </c>
      <c r="L147" s="218">
        <f>I147-E147</f>
        <v>0</v>
      </c>
      <c r="M147" s="220">
        <v>5287.1193999999996</v>
      </c>
      <c r="N147" s="241"/>
      <c r="O147" s="218">
        <f t="shared" ref="O147:P150" si="29">J147*O$6</f>
        <v>0</v>
      </c>
      <c r="P147" s="222">
        <f t="shared" si="29"/>
        <v>0</v>
      </c>
      <c r="Q147" s="217">
        <f t="shared" si="28"/>
        <v>0</v>
      </c>
      <c r="R147" s="217"/>
      <c r="S147" s="220">
        <f t="shared" si="27"/>
        <v>5287.1193999999996</v>
      </c>
      <c r="T147" s="222" t="str">
        <f>B147</f>
        <v xml:space="preserve">№125 </v>
      </c>
    </row>
    <row r="148" spans="1:21" ht="17.100000000000001" customHeight="1" x14ac:dyDescent="0.25">
      <c r="A148" s="64"/>
      <c r="B148" s="217" t="s">
        <v>160</v>
      </c>
      <c r="C148" s="218">
        <v>7479.47</v>
      </c>
      <c r="D148" s="218">
        <v>2300.3200000000002</v>
      </c>
      <c r="E148" s="218">
        <v>9779.8000000000011</v>
      </c>
      <c r="F148" s="219" t="s">
        <v>506</v>
      </c>
      <c r="G148" s="218">
        <v>7479.4800000000005</v>
      </c>
      <c r="H148" s="218">
        <v>2300.33</v>
      </c>
      <c r="I148" s="218">
        <v>9779.82</v>
      </c>
      <c r="J148" s="218">
        <f>G148-C148</f>
        <v>1.0000000000218279E-2</v>
      </c>
      <c r="K148" s="218">
        <f>H148-D148</f>
        <v>9.9999999997635314E-3</v>
      </c>
      <c r="L148" s="218">
        <f>I148-E148</f>
        <v>1.9999999998617568E-2</v>
      </c>
      <c r="M148" s="220">
        <v>0.99340000000333928</v>
      </c>
      <c r="N148" s="241"/>
      <c r="O148" s="221">
        <f t="shared" si="29"/>
        <v>8.2100000001792073E-2</v>
      </c>
      <c r="P148" s="222">
        <f t="shared" si="29"/>
        <v>3.2399999999233847E-2</v>
      </c>
      <c r="Q148" s="217">
        <f t="shared" si="28"/>
        <v>0.11450000000102592</v>
      </c>
      <c r="R148" s="217"/>
      <c r="S148" s="220">
        <f>M148-Q148+N148+R148</f>
        <v>0.87890000000231339</v>
      </c>
      <c r="T148" s="222" t="str">
        <f>B148</f>
        <v xml:space="preserve">№126\1 </v>
      </c>
    </row>
    <row r="149" spans="1:21" ht="17.100000000000001" customHeight="1" x14ac:dyDescent="0.25">
      <c r="A149" s="64"/>
      <c r="B149" s="217" t="s">
        <v>161</v>
      </c>
      <c r="C149" s="218">
        <v>5126.87</v>
      </c>
      <c r="D149" s="218">
        <v>2746.56</v>
      </c>
      <c r="E149" s="218">
        <v>7873.58</v>
      </c>
      <c r="F149" s="219" t="s">
        <v>507</v>
      </c>
      <c r="G149" s="218">
        <v>5126.87</v>
      </c>
      <c r="H149" s="218">
        <v>2746.56</v>
      </c>
      <c r="I149" s="218">
        <v>7873.58</v>
      </c>
      <c r="J149" s="218">
        <f>G149-C149</f>
        <v>0</v>
      </c>
      <c r="K149" s="218">
        <f>H149-D149</f>
        <v>0</v>
      </c>
      <c r="L149" s="218">
        <f>I149-E149</f>
        <v>0</v>
      </c>
      <c r="M149" s="220">
        <v>2947.0787</v>
      </c>
      <c r="N149" s="241"/>
      <c r="O149" s="221">
        <f t="shared" si="29"/>
        <v>0</v>
      </c>
      <c r="P149" s="222">
        <f t="shared" si="29"/>
        <v>0</v>
      </c>
      <c r="Q149" s="217">
        <f t="shared" si="28"/>
        <v>0</v>
      </c>
      <c r="R149" s="217"/>
      <c r="S149" s="220">
        <f>M149-Q149+N149+R149</f>
        <v>2947.0787</v>
      </c>
      <c r="T149" s="222" t="str">
        <f>B149</f>
        <v xml:space="preserve">№126\2 </v>
      </c>
    </row>
    <row r="150" spans="1:21" ht="17.100000000000001" customHeight="1" x14ac:dyDescent="0.25">
      <c r="A150" s="64"/>
      <c r="B150" s="217" t="s">
        <v>162</v>
      </c>
      <c r="C150" s="218">
        <v>93.83</v>
      </c>
      <c r="D150" s="218">
        <v>508.38</v>
      </c>
      <c r="E150" s="218">
        <v>602.23</v>
      </c>
      <c r="F150" s="219" t="s">
        <v>508</v>
      </c>
      <c r="G150" s="218">
        <v>93.83</v>
      </c>
      <c r="H150" s="218">
        <v>508.38</v>
      </c>
      <c r="I150" s="218">
        <v>602.23</v>
      </c>
      <c r="J150" s="218">
        <f>G150-C150</f>
        <v>0</v>
      </c>
      <c r="K150" s="218">
        <f>H150-D150</f>
        <v>0</v>
      </c>
      <c r="L150" s="218">
        <f>I150-E150</f>
        <v>0</v>
      </c>
      <c r="M150" s="220">
        <v>905.17139999999984</v>
      </c>
      <c r="N150" s="241"/>
      <c r="O150" s="221">
        <f t="shared" si="29"/>
        <v>0</v>
      </c>
      <c r="P150" s="222">
        <f t="shared" si="29"/>
        <v>0</v>
      </c>
      <c r="Q150" s="217">
        <f t="shared" si="28"/>
        <v>0</v>
      </c>
      <c r="R150" s="217"/>
      <c r="S150" s="220">
        <f t="shared" si="27"/>
        <v>905.17139999999984</v>
      </c>
      <c r="T150" s="222" t="str">
        <f>B150</f>
        <v xml:space="preserve">№127 </v>
      </c>
    </row>
    <row r="151" spans="1:21" ht="17.100000000000001" customHeight="1" x14ac:dyDescent="0.25">
      <c r="A151" s="64" t="s">
        <v>317</v>
      </c>
      <c r="B151" s="223" t="s">
        <v>163</v>
      </c>
      <c r="C151" s="224"/>
      <c r="D151" s="224"/>
      <c r="E151" s="224"/>
      <c r="F151" s="231"/>
      <c r="G151" s="224"/>
      <c r="H151" s="224"/>
      <c r="I151" s="224"/>
      <c r="J151" s="226">
        <f>G151-C151</f>
        <v>0</v>
      </c>
      <c r="K151" s="226">
        <f>H151-D151</f>
        <v>0</v>
      </c>
      <c r="L151" s="226">
        <f>I151-E151</f>
        <v>0</v>
      </c>
      <c r="M151" s="227">
        <v>711.49490875777678</v>
      </c>
      <c r="N151" s="242"/>
      <c r="O151" s="228"/>
      <c r="P151" s="229"/>
      <c r="Q151" s="223"/>
      <c r="R151" s="223"/>
      <c r="S151" s="227">
        <f t="shared" si="27"/>
        <v>711.49490875777678</v>
      </c>
      <c r="T151" s="229" t="str">
        <f>B151</f>
        <v>№128 сбыт</v>
      </c>
    </row>
    <row r="152" spans="1:21" ht="17.100000000000001" customHeight="1" x14ac:dyDescent="0.25">
      <c r="A152" s="64"/>
      <c r="B152" s="217" t="s">
        <v>584</v>
      </c>
      <c r="C152" s="218">
        <v>51927.519</v>
      </c>
      <c r="D152" s="218">
        <v>24523.393</v>
      </c>
      <c r="E152" s="218">
        <v>76450.911999999997</v>
      </c>
      <c r="F152" s="219" t="s">
        <v>164</v>
      </c>
      <c r="G152" s="234">
        <v>52822.794999999998</v>
      </c>
      <c r="H152" s="234">
        <v>24975.39</v>
      </c>
      <c r="I152" s="234">
        <v>77798.184999999998</v>
      </c>
      <c r="J152" s="218">
        <f>G152-C152</f>
        <v>895.27599999999802</v>
      </c>
      <c r="K152" s="218">
        <f>H152-D152</f>
        <v>451.99699999999939</v>
      </c>
      <c r="L152" s="218">
        <f>I152-E152</f>
        <v>1347.273000000001</v>
      </c>
      <c r="M152" s="220">
        <v>21399.444779999998</v>
      </c>
      <c r="N152" s="241">
        <v>20000</v>
      </c>
      <c r="O152" s="221">
        <f>J152*O$6</f>
        <v>7350.2159599999841</v>
      </c>
      <c r="P152" s="222">
        <f>K152*P$6</f>
        <v>1464.4702799999982</v>
      </c>
      <c r="Q152" s="217">
        <f>SUM(O152:P152)</f>
        <v>8814.6862399999827</v>
      </c>
      <c r="R152" s="217"/>
      <c r="S152" s="220">
        <f>M152-Q152+N152+R152</f>
        <v>32584.758540000017</v>
      </c>
      <c r="T152" s="222" t="str">
        <f>B152</f>
        <v>№129 3ф</v>
      </c>
    </row>
    <row r="153" spans="1:21" ht="17.100000000000001" customHeight="1" x14ac:dyDescent="0.25">
      <c r="A153" s="64" t="s">
        <v>331</v>
      </c>
      <c r="B153" s="223" t="s">
        <v>165</v>
      </c>
      <c r="C153" s="224"/>
      <c r="D153" s="224"/>
      <c r="E153" s="224"/>
      <c r="F153" s="231"/>
      <c r="G153" s="224"/>
      <c r="H153" s="224"/>
      <c r="I153" s="224"/>
      <c r="J153" s="226">
        <f>G153-C153</f>
        <v>0</v>
      </c>
      <c r="K153" s="226">
        <f>H153-D153</f>
        <v>0</v>
      </c>
      <c r="L153" s="226">
        <f>I153-E153</f>
        <v>0</v>
      </c>
      <c r="M153" s="227">
        <v>1.5999999977793777E-3</v>
      </c>
      <c r="N153" s="242"/>
      <c r="O153" s="228"/>
      <c r="P153" s="229"/>
      <c r="Q153" s="223"/>
      <c r="R153" s="223"/>
      <c r="S153" s="227">
        <f t="shared" si="27"/>
        <v>1.5999999977793777E-3</v>
      </c>
      <c r="T153" s="229" t="str">
        <f>B153</f>
        <v>№130 сбыт</v>
      </c>
    </row>
    <row r="154" spans="1:21" ht="17.100000000000001" customHeight="1" x14ac:dyDescent="0.25">
      <c r="A154" s="64"/>
      <c r="B154" s="217" t="s">
        <v>166</v>
      </c>
      <c r="C154" s="232"/>
      <c r="D154" s="232"/>
      <c r="E154" s="232"/>
      <c r="F154" s="219"/>
      <c r="G154" s="232"/>
      <c r="H154" s="232"/>
      <c r="I154" s="232"/>
      <c r="J154" s="218">
        <f>G154-C154</f>
        <v>0</v>
      </c>
      <c r="K154" s="218">
        <f>H154-D154</f>
        <v>0</v>
      </c>
      <c r="L154" s="218">
        <f>I154-E154</f>
        <v>0</v>
      </c>
      <c r="M154" s="220">
        <v>0</v>
      </c>
      <c r="N154" s="241"/>
      <c r="O154" s="221">
        <f>J154*O$6</f>
        <v>0</v>
      </c>
      <c r="P154" s="222">
        <f>K154*P$6</f>
        <v>0</v>
      </c>
      <c r="Q154" s="217">
        <f>SUM(O154:P154)</f>
        <v>0</v>
      </c>
      <c r="R154" s="217"/>
      <c r="S154" s="220">
        <f>M154-Q154+N154+R154</f>
        <v>0</v>
      </c>
      <c r="T154" s="222" t="str">
        <f>B154</f>
        <v xml:space="preserve">№131 </v>
      </c>
    </row>
    <row r="155" spans="1:21" ht="17.100000000000001" customHeight="1" x14ac:dyDescent="0.25">
      <c r="A155" s="64" t="s">
        <v>330</v>
      </c>
      <c r="B155" s="223" t="s">
        <v>402</v>
      </c>
      <c r="C155" s="226">
        <v>3799.73</v>
      </c>
      <c r="D155" s="226">
        <v>1146.42</v>
      </c>
      <c r="E155" s="226">
        <v>4946.16</v>
      </c>
      <c r="F155" s="225"/>
      <c r="G155" s="226">
        <v>3799.73</v>
      </c>
      <c r="H155" s="226">
        <v>1146.42</v>
      </c>
      <c r="I155" s="226">
        <v>4946.16</v>
      </c>
      <c r="J155" s="226">
        <f>G155-C155</f>
        <v>0</v>
      </c>
      <c r="K155" s="226">
        <f>H155-D155</f>
        <v>0</v>
      </c>
      <c r="L155" s="226">
        <f>I155-E155</f>
        <v>0</v>
      </c>
      <c r="M155" s="227">
        <v>0</v>
      </c>
      <c r="N155" s="242"/>
      <c r="O155" s="226"/>
      <c r="P155" s="229"/>
      <c r="Q155" s="223"/>
      <c r="R155" s="223"/>
      <c r="S155" s="227">
        <f>M155-Q155+N155+R155</f>
        <v>0</v>
      </c>
      <c r="T155" s="229" t="str">
        <f>B155</f>
        <v>№132 сбыт</v>
      </c>
    </row>
    <row r="156" spans="1:21" ht="17.100000000000001" customHeight="1" x14ac:dyDescent="0.25">
      <c r="A156" s="64" t="s">
        <v>423</v>
      </c>
      <c r="B156" s="223" t="s">
        <v>435</v>
      </c>
      <c r="C156" s="226">
        <v>3188.13</v>
      </c>
      <c r="D156" s="226">
        <v>3501.2000000000003</v>
      </c>
      <c r="E156" s="226">
        <v>6689.33</v>
      </c>
      <c r="F156" s="225"/>
      <c r="G156" s="226">
        <v>3188.13</v>
      </c>
      <c r="H156" s="226">
        <v>3501.2000000000003</v>
      </c>
      <c r="I156" s="226">
        <v>6689.33</v>
      </c>
      <c r="J156" s="226">
        <f>G156-C156</f>
        <v>0</v>
      </c>
      <c r="K156" s="226">
        <f>H156-D156</f>
        <v>0</v>
      </c>
      <c r="L156" s="226">
        <f>I156-E156</f>
        <v>0</v>
      </c>
      <c r="M156" s="227">
        <v>0</v>
      </c>
      <c r="N156" s="242"/>
      <c r="O156" s="228"/>
      <c r="P156" s="229"/>
      <c r="Q156" s="223"/>
      <c r="R156" s="223"/>
      <c r="S156" s="227">
        <f>M156-Q156+N156+R156</f>
        <v>0</v>
      </c>
      <c r="T156" s="229" t="str">
        <f>B156</f>
        <v>№133 сбыт</v>
      </c>
    </row>
    <row r="157" spans="1:21" ht="17.100000000000001" customHeight="1" x14ac:dyDescent="0.25">
      <c r="A157" s="64"/>
      <c r="B157" s="217" t="s">
        <v>169</v>
      </c>
      <c r="C157" s="218">
        <v>2837.35</v>
      </c>
      <c r="D157" s="218">
        <v>1108.69</v>
      </c>
      <c r="E157" s="218">
        <v>3946.08</v>
      </c>
      <c r="F157" s="219" t="s">
        <v>509</v>
      </c>
      <c r="G157" s="218">
        <v>2837.35</v>
      </c>
      <c r="H157" s="218">
        <v>1108.69</v>
      </c>
      <c r="I157" s="218">
        <v>3946.08</v>
      </c>
      <c r="J157" s="218">
        <f>G157-C157</f>
        <v>0</v>
      </c>
      <c r="K157" s="218">
        <f>H157-D157</f>
        <v>0</v>
      </c>
      <c r="L157" s="218">
        <f>I157-E157</f>
        <v>0</v>
      </c>
      <c r="M157" s="220">
        <v>190.08040000000156</v>
      </c>
      <c r="N157" s="241"/>
      <c r="O157" s="221">
        <f t="shared" ref="O157:P160" si="30">J157*O$6</f>
        <v>0</v>
      </c>
      <c r="P157" s="222">
        <f t="shared" si="30"/>
        <v>0</v>
      </c>
      <c r="Q157" s="217">
        <f t="shared" si="28"/>
        <v>0</v>
      </c>
      <c r="R157" s="217"/>
      <c r="S157" s="220">
        <f t="shared" si="27"/>
        <v>190.08040000000156</v>
      </c>
      <c r="T157" s="222" t="str">
        <f>B157</f>
        <v xml:space="preserve">№134 </v>
      </c>
    </row>
    <row r="158" spans="1:21" ht="17.100000000000001" customHeight="1" x14ac:dyDescent="0.25">
      <c r="A158" s="64"/>
      <c r="B158" s="217" t="s">
        <v>170</v>
      </c>
      <c r="C158" s="218">
        <v>2990.6</v>
      </c>
      <c r="D158" s="218">
        <v>1643.1000000000001</v>
      </c>
      <c r="E158" s="218">
        <v>4633.7300000000005</v>
      </c>
      <c r="F158" s="219" t="s">
        <v>510</v>
      </c>
      <c r="G158" s="218">
        <v>2990.6</v>
      </c>
      <c r="H158" s="218">
        <v>1643.1100000000001</v>
      </c>
      <c r="I158" s="218">
        <v>4633.7300000000005</v>
      </c>
      <c r="J158" s="218">
        <f>G158-C158</f>
        <v>0</v>
      </c>
      <c r="K158" s="218">
        <f>H158-D158</f>
        <v>9.9999999999909051E-3</v>
      </c>
      <c r="L158" s="218">
        <f>I158-E158</f>
        <v>0</v>
      </c>
      <c r="M158" s="220">
        <v>0.24710000000141008</v>
      </c>
      <c r="N158" s="241"/>
      <c r="O158" s="221">
        <f t="shared" si="30"/>
        <v>0</v>
      </c>
      <c r="P158" s="222">
        <f t="shared" si="30"/>
        <v>3.2399999999970536E-2</v>
      </c>
      <c r="Q158" s="217">
        <f t="shared" si="28"/>
        <v>3.2399999999970536E-2</v>
      </c>
      <c r="R158" s="217"/>
      <c r="S158" s="220">
        <f t="shared" si="27"/>
        <v>0.21470000000143954</v>
      </c>
      <c r="T158" s="222" t="str">
        <f>B158</f>
        <v xml:space="preserve">№135 </v>
      </c>
    </row>
    <row r="159" spans="1:21" ht="17.100000000000001" customHeight="1" x14ac:dyDescent="0.25">
      <c r="A159" s="88" t="s">
        <v>566</v>
      </c>
      <c r="B159" s="217" t="s">
        <v>171</v>
      </c>
      <c r="C159" s="218">
        <v>1811.71</v>
      </c>
      <c r="D159" s="218">
        <v>1368.64</v>
      </c>
      <c r="E159" s="218">
        <v>3180.36</v>
      </c>
      <c r="F159" s="219" t="s">
        <v>511</v>
      </c>
      <c r="G159" s="218">
        <v>1812.6000000000001</v>
      </c>
      <c r="H159" s="218">
        <v>1369.13</v>
      </c>
      <c r="I159" s="218">
        <v>3181.7400000000002</v>
      </c>
      <c r="J159" s="218">
        <f>G159-C159</f>
        <v>0.89000000000010004</v>
      </c>
      <c r="K159" s="218">
        <f>H159-D159</f>
        <v>0.49000000000000909</v>
      </c>
      <c r="L159" s="218">
        <f>I159-E159</f>
        <v>1.3800000000001091</v>
      </c>
      <c r="M159" s="220">
        <v>7370.7469999999994</v>
      </c>
      <c r="N159" s="241"/>
      <c r="O159" s="221">
        <f t="shared" si="30"/>
        <v>7.3069000000008222</v>
      </c>
      <c r="P159" s="222">
        <f t="shared" si="30"/>
        <v>1.5876000000000297</v>
      </c>
      <c r="Q159" s="217">
        <f t="shared" si="28"/>
        <v>8.8945000000008516</v>
      </c>
      <c r="R159" s="217"/>
      <c r="S159" s="220">
        <f t="shared" si="27"/>
        <v>7361.8524999999981</v>
      </c>
      <c r="T159" s="222" t="str">
        <f>B159</f>
        <v xml:space="preserve">№136 </v>
      </c>
    </row>
    <row r="160" spans="1:21" ht="17.100000000000001" customHeight="1" x14ac:dyDescent="0.25">
      <c r="A160" s="65" t="s">
        <v>612</v>
      </c>
      <c r="B160" s="223" t="s">
        <v>172</v>
      </c>
      <c r="C160" s="226">
        <v>6489.18</v>
      </c>
      <c r="D160" s="226">
        <v>2795.73</v>
      </c>
      <c r="E160" s="226">
        <v>9284.94</v>
      </c>
      <c r="F160" s="225" t="s">
        <v>512</v>
      </c>
      <c r="G160" s="226">
        <v>6489.18</v>
      </c>
      <c r="H160" s="226">
        <v>2795.73</v>
      </c>
      <c r="I160" s="226">
        <v>9284.94</v>
      </c>
      <c r="J160" s="226">
        <f>G160-C160</f>
        <v>0</v>
      </c>
      <c r="K160" s="226">
        <f>H160-D160</f>
        <v>0</v>
      </c>
      <c r="L160" s="226">
        <f>I160-E160</f>
        <v>0</v>
      </c>
      <c r="M160" s="227">
        <v>-20.093899999999635</v>
      </c>
      <c r="N160" s="242"/>
      <c r="O160" s="228">
        <f t="shared" si="30"/>
        <v>0</v>
      </c>
      <c r="P160" s="229">
        <f t="shared" si="30"/>
        <v>0</v>
      </c>
      <c r="Q160" s="223">
        <f t="shared" si="28"/>
        <v>0</v>
      </c>
      <c r="R160" s="223"/>
      <c r="S160" s="227">
        <f>M160-Q160+N160+R160</f>
        <v>-20.093899999999635</v>
      </c>
      <c r="T160" s="229" t="str">
        <f>B160</f>
        <v>№137</v>
      </c>
      <c r="U160" s="8" t="s">
        <v>563</v>
      </c>
    </row>
    <row r="161" spans="1:21" ht="17.100000000000001" customHeight="1" x14ac:dyDescent="0.25">
      <c r="A161" s="65" t="s">
        <v>586</v>
      </c>
      <c r="B161" s="223" t="s">
        <v>173</v>
      </c>
      <c r="C161" s="224"/>
      <c r="D161" s="224"/>
      <c r="E161" s="224"/>
      <c r="F161" s="231"/>
      <c r="G161" s="224"/>
      <c r="H161" s="224"/>
      <c r="I161" s="224"/>
      <c r="J161" s="226">
        <f>G161-C161</f>
        <v>0</v>
      </c>
      <c r="K161" s="226">
        <f>H161-D161</f>
        <v>0</v>
      </c>
      <c r="L161" s="226">
        <f>I161-E161</f>
        <v>0</v>
      </c>
      <c r="M161" s="227">
        <v>-4997.57</v>
      </c>
      <c r="N161" s="242"/>
      <c r="O161" s="228"/>
      <c r="P161" s="229">
        <f t="shared" ref="P161:P184" si="31">K161*P$6</f>
        <v>0</v>
      </c>
      <c r="Q161" s="223">
        <f t="shared" si="28"/>
        <v>0</v>
      </c>
      <c r="R161" s="223"/>
      <c r="S161" s="227">
        <f t="shared" si="27"/>
        <v>-4997.57</v>
      </c>
      <c r="T161" s="229" t="str">
        <f>B161</f>
        <v>№138</v>
      </c>
    </row>
    <row r="162" spans="1:21" ht="17.100000000000001" customHeight="1" x14ac:dyDescent="0.25">
      <c r="A162" s="65" t="s">
        <v>614</v>
      </c>
      <c r="B162" s="223" t="s">
        <v>174</v>
      </c>
      <c r="C162" s="224"/>
      <c r="D162" s="224"/>
      <c r="E162" s="224"/>
      <c r="F162" s="231"/>
      <c r="G162" s="224"/>
      <c r="H162" s="224"/>
      <c r="I162" s="224"/>
      <c r="J162" s="226">
        <f>G162-C162</f>
        <v>0</v>
      </c>
      <c r="K162" s="226">
        <f>H162-D162</f>
        <v>0</v>
      </c>
      <c r="L162" s="226">
        <f>I162-E162</f>
        <v>0</v>
      </c>
      <c r="M162" s="227">
        <v>-2.7000000081898179E-3</v>
      </c>
      <c r="N162" s="242"/>
      <c r="O162" s="228">
        <f>J162*O$6</f>
        <v>0</v>
      </c>
      <c r="P162" s="229">
        <f t="shared" si="31"/>
        <v>0</v>
      </c>
      <c r="Q162" s="223">
        <f t="shared" si="28"/>
        <v>0</v>
      </c>
      <c r="R162" s="223"/>
      <c r="S162" s="227">
        <f t="shared" si="27"/>
        <v>-2.7000000081898179E-3</v>
      </c>
      <c r="T162" s="229" t="str">
        <f>B162</f>
        <v xml:space="preserve">№139 </v>
      </c>
    </row>
    <row r="163" spans="1:21" ht="17.100000000000001" customHeight="1" x14ac:dyDescent="0.25">
      <c r="A163" s="64"/>
      <c r="B163" s="217" t="s">
        <v>175</v>
      </c>
      <c r="C163" s="232"/>
      <c r="D163" s="232"/>
      <c r="E163" s="232"/>
      <c r="F163" s="233"/>
      <c r="G163" s="232"/>
      <c r="H163" s="232"/>
      <c r="I163" s="232"/>
      <c r="J163" s="218">
        <f>G163-C163</f>
        <v>0</v>
      </c>
      <c r="K163" s="218">
        <f>H163-D163</f>
        <v>0</v>
      </c>
      <c r="L163" s="218">
        <f>I163-E163</f>
        <v>0</v>
      </c>
      <c r="M163" s="220">
        <v>0.75610000000051514</v>
      </c>
      <c r="N163" s="241"/>
      <c r="O163" s="218">
        <f>J163*O$6</f>
        <v>0</v>
      </c>
      <c r="P163" s="222">
        <f t="shared" si="31"/>
        <v>0</v>
      </c>
      <c r="Q163" s="217">
        <f t="shared" si="28"/>
        <v>0</v>
      </c>
      <c r="R163" s="217"/>
      <c r="S163" s="220">
        <f t="shared" si="27"/>
        <v>0.75610000000051514</v>
      </c>
      <c r="T163" s="222" t="str">
        <f>B163</f>
        <v xml:space="preserve">№140 </v>
      </c>
    </row>
    <row r="164" spans="1:21" ht="17.100000000000001" customHeight="1" x14ac:dyDescent="0.25">
      <c r="A164" s="77" t="s">
        <v>364</v>
      </c>
      <c r="B164" s="223" t="s">
        <v>176</v>
      </c>
      <c r="C164" s="226"/>
      <c r="D164" s="226"/>
      <c r="E164" s="226"/>
      <c r="F164" s="231"/>
      <c r="G164" s="224">
        <v>0</v>
      </c>
      <c r="H164" s="224">
        <v>0</v>
      </c>
      <c r="I164" s="224"/>
      <c r="J164" s="226">
        <f>G164-C164</f>
        <v>0</v>
      </c>
      <c r="K164" s="226">
        <f>H164-D164</f>
        <v>0</v>
      </c>
      <c r="L164" s="226">
        <f>I164-E164</f>
        <v>0</v>
      </c>
      <c r="M164" s="227">
        <v>-1.8000000018218998E-3</v>
      </c>
      <c r="N164" s="242"/>
      <c r="O164" s="228"/>
      <c r="P164" s="229">
        <f t="shared" si="31"/>
        <v>0</v>
      </c>
      <c r="Q164" s="223">
        <f t="shared" si="28"/>
        <v>0</v>
      </c>
      <c r="R164" s="223"/>
      <c r="S164" s="227">
        <f t="shared" si="27"/>
        <v>-1.8000000018218998E-3</v>
      </c>
      <c r="T164" s="229" t="str">
        <f>B164</f>
        <v>№141\1 сбыт</v>
      </c>
    </row>
    <row r="165" spans="1:21" ht="17.100000000000001" customHeight="1" x14ac:dyDescent="0.25">
      <c r="A165" s="64"/>
      <c r="B165" s="217" t="s">
        <v>177</v>
      </c>
      <c r="C165" s="218">
        <v>4036.4500000000003</v>
      </c>
      <c r="D165" s="218">
        <v>898.22</v>
      </c>
      <c r="E165" s="218">
        <v>4934.68</v>
      </c>
      <c r="F165" s="219" t="s">
        <v>177</v>
      </c>
      <c r="G165" s="218">
        <v>4036.4500000000003</v>
      </c>
      <c r="H165" s="218">
        <v>898.22</v>
      </c>
      <c r="I165" s="218">
        <v>4934.68</v>
      </c>
      <c r="J165" s="218">
        <f>G165-C165</f>
        <v>0</v>
      </c>
      <c r="K165" s="218">
        <f>H165-D165</f>
        <v>0</v>
      </c>
      <c r="L165" s="218">
        <f>I165-E165</f>
        <v>0</v>
      </c>
      <c r="M165" s="220">
        <v>-12.752700000002278</v>
      </c>
      <c r="N165" s="241"/>
      <c r="O165" s="221">
        <f>J165*O$6</f>
        <v>0</v>
      </c>
      <c r="P165" s="222">
        <f t="shared" si="31"/>
        <v>0</v>
      </c>
      <c r="Q165" s="217">
        <f t="shared" si="28"/>
        <v>0</v>
      </c>
      <c r="R165" s="217"/>
      <c r="S165" s="220">
        <f t="shared" si="27"/>
        <v>-12.752700000002278</v>
      </c>
      <c r="T165" s="222" t="str">
        <f>B165</f>
        <v xml:space="preserve">№141\2 </v>
      </c>
    </row>
    <row r="166" spans="1:21" ht="17.100000000000001" customHeight="1" x14ac:dyDescent="0.25">
      <c r="A166" s="64" t="s">
        <v>373</v>
      </c>
      <c r="B166" s="223" t="s">
        <v>401</v>
      </c>
      <c r="C166" s="224"/>
      <c r="D166" s="224"/>
      <c r="E166" s="224"/>
      <c r="F166" s="231"/>
      <c r="G166" s="226"/>
      <c r="H166" s="226"/>
      <c r="I166" s="226"/>
      <c r="J166" s="226">
        <f>G166-C166</f>
        <v>0</v>
      </c>
      <c r="K166" s="226">
        <f>H166-D166</f>
        <v>0</v>
      </c>
      <c r="L166" s="226">
        <f>I166-E166</f>
        <v>0</v>
      </c>
      <c r="M166" s="227">
        <v>218.90550000000007</v>
      </c>
      <c r="N166" s="242"/>
      <c r="O166" s="228"/>
      <c r="P166" s="229">
        <f t="shared" si="31"/>
        <v>0</v>
      </c>
      <c r="Q166" s="223">
        <f t="shared" si="28"/>
        <v>0</v>
      </c>
      <c r="R166" s="223"/>
      <c r="S166" s="227">
        <f t="shared" si="27"/>
        <v>218.90550000000007</v>
      </c>
      <c r="T166" s="229" t="str">
        <f>B166</f>
        <v>№142 сбыт</v>
      </c>
    </row>
    <row r="167" spans="1:21" ht="17.100000000000001" customHeight="1" x14ac:dyDescent="0.25">
      <c r="A167" s="88" t="s">
        <v>567</v>
      </c>
      <c r="B167" s="223" t="s">
        <v>179</v>
      </c>
      <c r="C167" s="226">
        <v>88.52</v>
      </c>
      <c r="D167" s="226">
        <v>68.95</v>
      </c>
      <c r="E167" s="226">
        <v>157.47999999999999</v>
      </c>
      <c r="F167" s="225" t="s">
        <v>513</v>
      </c>
      <c r="G167" s="226">
        <v>88.52</v>
      </c>
      <c r="H167" s="226">
        <v>68.95</v>
      </c>
      <c r="I167" s="226">
        <v>157.47999999999999</v>
      </c>
      <c r="J167" s="226">
        <f>G167-C167</f>
        <v>0</v>
      </c>
      <c r="K167" s="226">
        <f>H167-D167</f>
        <v>0</v>
      </c>
      <c r="L167" s="226">
        <f>I167-E167</f>
        <v>0</v>
      </c>
      <c r="M167" s="227">
        <v>-751.09240000000011</v>
      </c>
      <c r="N167" s="242"/>
      <c r="O167" s="228">
        <f t="shared" ref="O167:O177" si="32">J167*O$6</f>
        <v>0</v>
      </c>
      <c r="P167" s="229">
        <f t="shared" si="31"/>
        <v>0</v>
      </c>
      <c r="Q167" s="223">
        <f t="shared" si="28"/>
        <v>0</v>
      </c>
      <c r="R167" s="223"/>
      <c r="S167" s="227">
        <f t="shared" si="27"/>
        <v>-751.09240000000011</v>
      </c>
      <c r="T167" s="229" t="str">
        <f>B167</f>
        <v xml:space="preserve">№143 </v>
      </c>
    </row>
    <row r="168" spans="1:21" ht="17.100000000000001" customHeight="1" x14ac:dyDescent="0.25">
      <c r="A168" s="64"/>
      <c r="B168" s="217" t="s">
        <v>180</v>
      </c>
      <c r="C168" s="218">
        <v>567.83000000000004</v>
      </c>
      <c r="D168" s="218">
        <v>228.5</v>
      </c>
      <c r="E168" s="218">
        <v>796.35</v>
      </c>
      <c r="F168" s="219" t="s">
        <v>514</v>
      </c>
      <c r="G168" s="218">
        <v>567.83000000000004</v>
      </c>
      <c r="H168" s="218">
        <v>228.5</v>
      </c>
      <c r="I168" s="218">
        <v>796.35</v>
      </c>
      <c r="J168" s="218">
        <f>G168-C168</f>
        <v>0</v>
      </c>
      <c r="K168" s="218">
        <f>H168-D168</f>
        <v>0</v>
      </c>
      <c r="L168" s="218">
        <f>I168-E168</f>
        <v>0</v>
      </c>
      <c r="M168" s="220">
        <v>-68.158600000001044</v>
      </c>
      <c r="N168" s="241"/>
      <c r="O168" s="221">
        <f t="shared" si="32"/>
        <v>0</v>
      </c>
      <c r="P168" s="222">
        <f t="shared" si="31"/>
        <v>0</v>
      </c>
      <c r="Q168" s="217">
        <f t="shared" si="28"/>
        <v>0</v>
      </c>
      <c r="R168" s="217"/>
      <c r="S168" s="220">
        <f t="shared" si="27"/>
        <v>-68.158600000001044</v>
      </c>
      <c r="T168" s="222" t="str">
        <f>B168</f>
        <v>№143а</v>
      </c>
    </row>
    <row r="169" spans="1:21" ht="17.100000000000001" customHeight="1" x14ac:dyDescent="0.25">
      <c r="A169" s="64"/>
      <c r="B169" s="217" t="s">
        <v>181</v>
      </c>
      <c r="C169" s="232">
        <v>11801.2</v>
      </c>
      <c r="D169" s="232">
        <v>7486.35</v>
      </c>
      <c r="E169" s="232">
        <v>19287.580000000002</v>
      </c>
      <c r="F169" s="219" t="s">
        <v>515</v>
      </c>
      <c r="G169" s="218">
        <v>12080.77</v>
      </c>
      <c r="H169" s="218">
        <v>7585.08</v>
      </c>
      <c r="I169" s="218">
        <v>19665.89</v>
      </c>
      <c r="J169" s="218">
        <f>G169-C169</f>
        <v>279.56999999999971</v>
      </c>
      <c r="K169" s="218">
        <f>H169-D169</f>
        <v>98.729999999999563</v>
      </c>
      <c r="L169" s="218">
        <f>I169-E169</f>
        <v>378.30999999999767</v>
      </c>
      <c r="M169" s="220">
        <v>-16201.699500000008</v>
      </c>
      <c r="N169" s="241"/>
      <c r="O169" s="221">
        <f t="shared" si="32"/>
        <v>2295.269699999998</v>
      </c>
      <c r="P169" s="222">
        <f t="shared" si="31"/>
        <v>319.88519999999863</v>
      </c>
      <c r="Q169" s="217">
        <f t="shared" si="28"/>
        <v>2615.1548999999968</v>
      </c>
      <c r="R169" s="217"/>
      <c r="S169" s="220">
        <f t="shared" si="27"/>
        <v>-18816.854400000004</v>
      </c>
      <c r="T169" s="222" t="str">
        <f>B169</f>
        <v xml:space="preserve">№144 </v>
      </c>
    </row>
    <row r="170" spans="1:21" ht="17.100000000000001" customHeight="1" x14ac:dyDescent="0.25">
      <c r="A170" s="64"/>
      <c r="B170" s="217" t="s">
        <v>182</v>
      </c>
      <c r="C170" s="218">
        <v>4681.1500000000005</v>
      </c>
      <c r="D170" s="218">
        <v>3369.46</v>
      </c>
      <c r="E170" s="218">
        <v>8050.62</v>
      </c>
      <c r="F170" s="219" t="s">
        <v>516</v>
      </c>
      <c r="G170" s="218">
        <v>4681.1500000000005</v>
      </c>
      <c r="H170" s="218">
        <v>3369.46</v>
      </c>
      <c r="I170" s="218">
        <v>8050.62</v>
      </c>
      <c r="J170" s="218">
        <f>G170-C170</f>
        <v>0</v>
      </c>
      <c r="K170" s="218">
        <f>H170-D170</f>
        <v>0</v>
      </c>
      <c r="L170" s="218">
        <f>I170-E170</f>
        <v>0</v>
      </c>
      <c r="M170" s="220">
        <v>-4.3000000134725269E-3</v>
      </c>
      <c r="N170" s="241"/>
      <c r="O170" s="221">
        <f t="shared" si="32"/>
        <v>0</v>
      </c>
      <c r="P170" s="222">
        <f t="shared" si="31"/>
        <v>0</v>
      </c>
      <c r="Q170" s="217">
        <f t="shared" si="28"/>
        <v>0</v>
      </c>
      <c r="R170" s="217"/>
      <c r="S170" s="220">
        <f>M170-Q170+N170+R170</f>
        <v>-4.3000000134725269E-3</v>
      </c>
      <c r="T170" s="222" t="str">
        <f>B170</f>
        <v xml:space="preserve">№145\1 </v>
      </c>
    </row>
    <row r="171" spans="1:21" ht="17.100000000000001" customHeight="1" x14ac:dyDescent="0.25">
      <c r="A171" s="64"/>
      <c r="B171" s="217" t="s">
        <v>183</v>
      </c>
      <c r="C171" s="232"/>
      <c r="D171" s="232"/>
      <c r="E171" s="232"/>
      <c r="F171" s="233"/>
      <c r="G171" s="232" t="s">
        <v>616</v>
      </c>
      <c r="H171" s="232"/>
      <c r="I171" s="232"/>
      <c r="J171" s="218" t="e">
        <f>G171-C171</f>
        <v>#VALUE!</v>
      </c>
      <c r="K171" s="218">
        <f>H171-D171</f>
        <v>0</v>
      </c>
      <c r="L171" s="218">
        <f>I171-E171</f>
        <v>0</v>
      </c>
      <c r="M171" s="220">
        <v>0.66010000000278524</v>
      </c>
      <c r="N171" s="241"/>
      <c r="O171" s="218" t="e">
        <f t="shared" si="32"/>
        <v>#VALUE!</v>
      </c>
      <c r="P171" s="222">
        <f t="shared" si="31"/>
        <v>0</v>
      </c>
      <c r="Q171" s="217" t="e">
        <f t="shared" si="28"/>
        <v>#VALUE!</v>
      </c>
      <c r="R171" s="217"/>
      <c r="S171" s="220" t="e">
        <f t="shared" si="27"/>
        <v>#VALUE!</v>
      </c>
      <c r="T171" s="222" t="str">
        <f>B171</f>
        <v>№145\2 сбыт</v>
      </c>
    </row>
    <row r="172" spans="1:21" ht="17.100000000000001" customHeight="1" x14ac:dyDescent="0.25">
      <c r="A172" s="64"/>
      <c r="B172" s="217" t="s">
        <v>184</v>
      </c>
      <c r="C172" s="218">
        <v>9953.92</v>
      </c>
      <c r="D172" s="218">
        <v>4998.72</v>
      </c>
      <c r="E172" s="218">
        <v>14952.65</v>
      </c>
      <c r="F172" s="219" t="s">
        <v>517</v>
      </c>
      <c r="G172" s="218">
        <v>9953.92</v>
      </c>
      <c r="H172" s="218">
        <v>4998.72</v>
      </c>
      <c r="I172" s="218">
        <v>14952.65</v>
      </c>
      <c r="J172" s="218">
        <f>G172-C172</f>
        <v>0</v>
      </c>
      <c r="K172" s="218">
        <f>H172-D172</f>
        <v>0</v>
      </c>
      <c r="L172" s="218">
        <f>I172-E172</f>
        <v>0</v>
      </c>
      <c r="M172" s="220">
        <v>4.3000000150641426E-3</v>
      </c>
      <c r="N172" s="241"/>
      <c r="O172" s="221">
        <f t="shared" si="32"/>
        <v>0</v>
      </c>
      <c r="P172" s="222">
        <f t="shared" si="31"/>
        <v>0</v>
      </c>
      <c r="Q172" s="217">
        <f t="shared" si="28"/>
        <v>0</v>
      </c>
      <c r="R172" s="217"/>
      <c r="S172" s="220">
        <f>M172-Q172+N172+R172</f>
        <v>4.3000000150641426E-3</v>
      </c>
      <c r="T172" s="222" t="str">
        <f>B172</f>
        <v xml:space="preserve">№146 </v>
      </c>
    </row>
    <row r="173" spans="1:21" ht="17.100000000000001" customHeight="1" x14ac:dyDescent="0.25">
      <c r="A173" s="64"/>
      <c r="B173" s="217" t="s">
        <v>185</v>
      </c>
      <c r="C173" s="218">
        <v>22973.871999999999</v>
      </c>
      <c r="D173" s="218">
        <v>14179.873</v>
      </c>
      <c r="E173" s="218">
        <v>37153.745000000003</v>
      </c>
      <c r="F173" s="219" t="s">
        <v>185</v>
      </c>
      <c r="G173" s="234">
        <v>23392.654000000002</v>
      </c>
      <c r="H173" s="234">
        <v>14344.625</v>
      </c>
      <c r="I173" s="234">
        <v>37737.279000000002</v>
      </c>
      <c r="J173" s="218">
        <f>G173-C173</f>
        <v>418.78200000000288</v>
      </c>
      <c r="K173" s="218">
        <f>H173-D173</f>
        <v>164.75200000000041</v>
      </c>
      <c r="L173" s="218">
        <f>I173-E173</f>
        <v>583.53399999999965</v>
      </c>
      <c r="M173" s="220">
        <v>-12214.475389999965</v>
      </c>
      <c r="N173" s="241"/>
      <c r="O173" s="218">
        <f>J173*O$6</f>
        <v>3438.2002200000238</v>
      </c>
      <c r="P173" s="222">
        <f>K173*P$6</f>
        <v>533.79648000000134</v>
      </c>
      <c r="Q173" s="217">
        <f>SUM(O173:P173)</f>
        <v>3971.9967000000252</v>
      </c>
      <c r="R173" s="217"/>
      <c r="S173" s="220">
        <f>M173-Q173+N173+R173</f>
        <v>-16186.47208999999</v>
      </c>
      <c r="T173" s="222" t="str">
        <f>B173</f>
        <v>№146 3ф</v>
      </c>
    </row>
    <row r="174" spans="1:21" ht="17.100000000000001" customHeight="1" x14ac:dyDescent="0.25">
      <c r="A174" s="64"/>
      <c r="B174" s="217" t="s">
        <v>186</v>
      </c>
      <c r="C174" s="218">
        <v>2278.29</v>
      </c>
      <c r="D174" s="218">
        <v>3100.28</v>
      </c>
      <c r="E174" s="218">
        <v>5378.61</v>
      </c>
      <c r="F174" s="219"/>
      <c r="G174" s="218">
        <v>2278.29</v>
      </c>
      <c r="H174" s="218">
        <v>3100.28</v>
      </c>
      <c r="I174" s="218">
        <v>5378.61</v>
      </c>
      <c r="J174" s="218">
        <f>G174-C174</f>
        <v>0</v>
      </c>
      <c r="K174" s="218">
        <f>H174-D174</f>
        <v>0</v>
      </c>
      <c r="L174" s="218">
        <f>I174-E174</f>
        <v>0</v>
      </c>
      <c r="M174" s="220">
        <v>-29999.481000000003</v>
      </c>
      <c r="N174" s="241"/>
      <c r="O174" s="221">
        <f>J174*O$6</f>
        <v>0</v>
      </c>
      <c r="P174" s="222">
        <f>K174*P$6</f>
        <v>0</v>
      </c>
      <c r="Q174" s="217">
        <f>SUM(O174:P174)</f>
        <v>0</v>
      </c>
      <c r="R174" s="217"/>
      <c r="S174" s="220">
        <f>M174-Q174+N174+R174</f>
        <v>-29999.481000000003</v>
      </c>
      <c r="T174" s="222" t="str">
        <f>B174</f>
        <v xml:space="preserve">№147 </v>
      </c>
    </row>
    <row r="175" spans="1:21" ht="17.100000000000001" customHeight="1" x14ac:dyDescent="0.25">
      <c r="A175" s="90" t="s">
        <v>613</v>
      </c>
      <c r="B175" s="223" t="s">
        <v>556</v>
      </c>
      <c r="C175" s="226">
        <v>1720.95</v>
      </c>
      <c r="D175" s="226">
        <v>3969.53</v>
      </c>
      <c r="E175" s="226">
        <v>5690.54</v>
      </c>
      <c r="F175" s="225" t="s">
        <v>187</v>
      </c>
      <c r="G175" s="226">
        <v>1720.95</v>
      </c>
      <c r="H175" s="226">
        <v>3969.53</v>
      </c>
      <c r="I175" s="226">
        <v>5690.54</v>
      </c>
      <c r="J175" s="226">
        <f>G175-C175</f>
        <v>0</v>
      </c>
      <c r="K175" s="226">
        <f>H175-D175</f>
        <v>0</v>
      </c>
      <c r="L175" s="226">
        <f>I175-E175</f>
        <v>0</v>
      </c>
      <c r="M175" s="227">
        <v>-2341.8254999999999</v>
      </c>
      <c r="N175" s="242"/>
      <c r="O175" s="228">
        <f t="shared" si="32"/>
        <v>0</v>
      </c>
      <c r="P175" s="229">
        <f t="shared" si="31"/>
        <v>0</v>
      </c>
      <c r="Q175" s="223">
        <f t="shared" si="28"/>
        <v>0</v>
      </c>
      <c r="R175" s="223"/>
      <c r="S175" s="227">
        <f t="shared" si="27"/>
        <v>-2341.8254999999999</v>
      </c>
      <c r="T175" s="229" t="str">
        <f>B175</f>
        <v>№148 с 01.07.22 сбыт</v>
      </c>
    </row>
    <row r="176" spans="1:21" ht="17.100000000000001" customHeight="1" x14ac:dyDescent="0.25">
      <c r="A176" s="65" t="s">
        <v>585</v>
      </c>
      <c r="B176" s="223" t="s">
        <v>188</v>
      </c>
      <c r="C176" s="224">
        <v>31448.600000000002</v>
      </c>
      <c r="D176" s="224">
        <v>16105.960000000001</v>
      </c>
      <c r="E176" s="224">
        <v>47554.590000000004</v>
      </c>
      <c r="F176" s="225" t="s">
        <v>188</v>
      </c>
      <c r="G176" s="226">
        <v>31448.600000000002</v>
      </c>
      <c r="H176" s="226">
        <v>16105.970000000001</v>
      </c>
      <c r="I176" s="226">
        <v>47554.590000000004</v>
      </c>
      <c r="J176" s="226">
        <f>G176-C176</f>
        <v>0</v>
      </c>
      <c r="K176" s="226">
        <f>H176-D176</f>
        <v>1.0000000000218279E-2</v>
      </c>
      <c r="L176" s="226">
        <f>I176-E176</f>
        <v>0</v>
      </c>
      <c r="M176" s="227">
        <v>-4.4349000000232763</v>
      </c>
      <c r="N176" s="242">
        <v>4.43</v>
      </c>
      <c r="O176" s="228">
        <f>J176*O$6</f>
        <v>0</v>
      </c>
      <c r="P176" s="229">
        <f>K176*P$6</f>
        <v>3.2400000000707224E-2</v>
      </c>
      <c r="Q176" s="223">
        <f>SUM(O176:P176)</f>
        <v>3.2400000000707224E-2</v>
      </c>
      <c r="R176" s="223"/>
      <c r="S176" s="227">
        <f>M176-Q176+N176+R176</f>
        <v>-3.7300000023983593E-2</v>
      </c>
      <c r="T176" s="229" t="str">
        <f>B176</f>
        <v>№149</v>
      </c>
      <c r="U176" s="153" t="s">
        <v>573</v>
      </c>
    </row>
    <row r="177" spans="1:20" ht="17.100000000000001" customHeight="1" x14ac:dyDescent="0.25">
      <c r="A177" s="64"/>
      <c r="B177" s="217" t="s">
        <v>189</v>
      </c>
      <c r="C177" s="218">
        <v>18123.91</v>
      </c>
      <c r="D177" s="218">
        <v>8819.08</v>
      </c>
      <c r="E177" s="218">
        <v>26942.99</v>
      </c>
      <c r="F177" s="219" t="s">
        <v>518</v>
      </c>
      <c r="G177" s="218">
        <v>19435.52</v>
      </c>
      <c r="H177" s="218">
        <v>9508.2000000000007</v>
      </c>
      <c r="I177" s="218">
        <v>28943.73</v>
      </c>
      <c r="J177" s="218">
        <f>G177-C177</f>
        <v>1311.6100000000006</v>
      </c>
      <c r="K177" s="218">
        <f>H177-D177</f>
        <v>689.1200000000008</v>
      </c>
      <c r="L177" s="218">
        <f>I177-E177</f>
        <v>2000.739999999998</v>
      </c>
      <c r="M177" s="220">
        <v>-8941.6317999999937</v>
      </c>
      <c r="N177" s="241">
        <v>8950</v>
      </c>
      <c r="O177" s="218">
        <f t="shared" si="32"/>
        <v>10768.318100000006</v>
      </c>
      <c r="P177" s="222">
        <f t="shared" si="31"/>
        <v>2232.7488000000026</v>
      </c>
      <c r="Q177" s="217">
        <f t="shared" si="28"/>
        <v>13001.066900000009</v>
      </c>
      <c r="R177" s="217"/>
      <c r="S177" s="220">
        <f>M177-Q177+N177+R177</f>
        <v>-12992.698700000001</v>
      </c>
      <c r="T177" s="222" t="str">
        <f>B177</f>
        <v xml:space="preserve">№150 </v>
      </c>
    </row>
    <row r="178" spans="1:20" ht="17.100000000000001" customHeight="1" x14ac:dyDescent="0.25">
      <c r="A178" s="64" t="s">
        <v>428</v>
      </c>
      <c r="B178" s="223" t="s">
        <v>190</v>
      </c>
      <c r="C178" s="224"/>
      <c r="D178" s="224"/>
      <c r="E178" s="224"/>
      <c r="F178" s="231"/>
      <c r="G178" s="224"/>
      <c r="H178" s="224"/>
      <c r="I178" s="224"/>
      <c r="J178" s="226">
        <f>G178-C178</f>
        <v>0</v>
      </c>
      <c r="K178" s="226">
        <f>H178-D178</f>
        <v>0</v>
      </c>
      <c r="L178" s="226">
        <f>I178-E178</f>
        <v>0</v>
      </c>
      <c r="M178" s="227">
        <v>-3.4000000015339538E-3</v>
      </c>
      <c r="N178" s="242"/>
      <c r="O178" s="228"/>
      <c r="P178" s="229">
        <f t="shared" si="31"/>
        <v>0</v>
      </c>
      <c r="Q178" s="223">
        <f t="shared" si="28"/>
        <v>0</v>
      </c>
      <c r="R178" s="223"/>
      <c r="S178" s="227">
        <f t="shared" si="27"/>
        <v>-3.4000000015339538E-3</v>
      </c>
      <c r="T178" s="229" t="str">
        <f>B178</f>
        <v>№151 сбыт</v>
      </c>
    </row>
    <row r="179" spans="1:20" ht="17.100000000000001" customHeight="1" x14ac:dyDescent="0.25">
      <c r="A179" s="80" t="s">
        <v>429</v>
      </c>
      <c r="B179" s="223" t="s">
        <v>191</v>
      </c>
      <c r="C179" s="224"/>
      <c r="D179" s="224"/>
      <c r="E179" s="224"/>
      <c r="F179" s="231"/>
      <c r="G179" s="224"/>
      <c r="H179" s="224"/>
      <c r="I179" s="224"/>
      <c r="J179" s="226">
        <f>G179-C179</f>
        <v>0</v>
      </c>
      <c r="K179" s="226">
        <f>H179-D179</f>
        <v>0</v>
      </c>
      <c r="L179" s="226">
        <f>I179-E179</f>
        <v>0</v>
      </c>
      <c r="M179" s="227">
        <v>7.9999999815072442E-4</v>
      </c>
      <c r="N179" s="242"/>
      <c r="O179" s="228"/>
      <c r="P179" s="229">
        <f t="shared" si="31"/>
        <v>0</v>
      </c>
      <c r="Q179" s="223">
        <f t="shared" si="28"/>
        <v>0</v>
      </c>
      <c r="R179" s="223"/>
      <c r="S179" s="227">
        <f t="shared" si="27"/>
        <v>7.9999999815072442E-4</v>
      </c>
      <c r="T179" s="229" t="str">
        <f>B179</f>
        <v>№152 сбыт</v>
      </c>
    </row>
    <row r="180" spans="1:20" ht="17.100000000000001" customHeight="1" x14ac:dyDescent="0.25">
      <c r="A180" s="64"/>
      <c r="B180" s="217" t="s">
        <v>192</v>
      </c>
      <c r="C180" s="218">
        <v>896.67000000000007</v>
      </c>
      <c r="D180" s="218">
        <v>504.05</v>
      </c>
      <c r="E180" s="218">
        <v>1400.72</v>
      </c>
      <c r="F180" s="219" t="s">
        <v>519</v>
      </c>
      <c r="G180" s="218">
        <v>896.67000000000007</v>
      </c>
      <c r="H180" s="218">
        <v>504.05</v>
      </c>
      <c r="I180" s="218">
        <v>1400.72</v>
      </c>
      <c r="J180" s="218">
        <f>G180-C180</f>
        <v>0</v>
      </c>
      <c r="K180" s="218">
        <f>H180-D180</f>
        <v>0</v>
      </c>
      <c r="L180" s="218">
        <f>I180-E180</f>
        <v>0</v>
      </c>
      <c r="M180" s="220">
        <v>-1.4313999999997589</v>
      </c>
      <c r="N180" s="241"/>
      <c r="O180" s="221">
        <f>J180*O$6</f>
        <v>0</v>
      </c>
      <c r="P180" s="222">
        <f t="shared" si="31"/>
        <v>0</v>
      </c>
      <c r="Q180" s="217">
        <f t="shared" si="28"/>
        <v>0</v>
      </c>
      <c r="R180" s="217"/>
      <c r="S180" s="220">
        <f t="shared" si="27"/>
        <v>-1.4313999999997589</v>
      </c>
      <c r="T180" s="222" t="str">
        <f>B180</f>
        <v xml:space="preserve">№153 </v>
      </c>
    </row>
    <row r="181" spans="1:20" ht="17.100000000000001" customHeight="1" x14ac:dyDescent="0.25">
      <c r="A181" s="64"/>
      <c r="B181" s="217" t="s">
        <v>193</v>
      </c>
      <c r="C181" s="232"/>
      <c r="D181" s="232"/>
      <c r="E181" s="232"/>
      <c r="F181" s="233"/>
      <c r="G181" s="218"/>
      <c r="H181" s="218"/>
      <c r="I181" s="218"/>
      <c r="J181" s="218">
        <f>G181-C181</f>
        <v>0</v>
      </c>
      <c r="K181" s="218">
        <f>H181-D181</f>
        <v>0</v>
      </c>
      <c r="L181" s="218">
        <f>I181-E181</f>
        <v>0</v>
      </c>
      <c r="M181" s="220">
        <v>1067.9003999999973</v>
      </c>
      <c r="N181" s="241"/>
      <c r="O181" s="218"/>
      <c r="P181" s="222">
        <f t="shared" si="31"/>
        <v>0</v>
      </c>
      <c r="Q181" s="217">
        <f t="shared" si="28"/>
        <v>0</v>
      </c>
      <c r="R181" s="217"/>
      <c r="S181" s="220">
        <f t="shared" si="27"/>
        <v>1067.9003999999973</v>
      </c>
      <c r="T181" s="222" t="str">
        <f>B181</f>
        <v>№154</v>
      </c>
    </row>
    <row r="182" spans="1:20" ht="17.100000000000001" customHeight="1" x14ac:dyDescent="0.25">
      <c r="A182" s="64"/>
      <c r="B182" s="217" t="s">
        <v>194</v>
      </c>
      <c r="C182" s="218">
        <v>11567.630000000001</v>
      </c>
      <c r="D182" s="218">
        <v>4827.71</v>
      </c>
      <c r="E182" s="218">
        <v>16395.349999999999</v>
      </c>
      <c r="F182" s="219" t="s">
        <v>520</v>
      </c>
      <c r="G182" s="218">
        <v>11567.630000000001</v>
      </c>
      <c r="H182" s="218">
        <v>4827.71</v>
      </c>
      <c r="I182" s="218">
        <v>16395.349999999999</v>
      </c>
      <c r="J182" s="218">
        <f>G182-C182</f>
        <v>0</v>
      </c>
      <c r="K182" s="218">
        <f>H182-D182</f>
        <v>0</v>
      </c>
      <c r="L182" s="218">
        <f>I182-E182</f>
        <v>0</v>
      </c>
      <c r="M182" s="220">
        <v>-8784.9242000000049</v>
      </c>
      <c r="N182" s="241">
        <v>8784.92</v>
      </c>
      <c r="O182" s="221">
        <f>J182*O$6</f>
        <v>0</v>
      </c>
      <c r="P182" s="222">
        <f t="shared" si="31"/>
        <v>0</v>
      </c>
      <c r="Q182" s="217">
        <f t="shared" si="28"/>
        <v>0</v>
      </c>
      <c r="R182" s="217"/>
      <c r="S182" s="220">
        <f t="shared" si="27"/>
        <v>-4.2000000048574293E-3</v>
      </c>
      <c r="T182" s="222" t="str">
        <f>B182</f>
        <v>№155</v>
      </c>
    </row>
    <row r="183" spans="1:20" ht="17.100000000000001" customHeight="1" x14ac:dyDescent="0.25">
      <c r="A183" s="64"/>
      <c r="B183" s="217" t="s">
        <v>195</v>
      </c>
      <c r="C183" s="232"/>
      <c r="D183" s="232"/>
      <c r="E183" s="232"/>
      <c r="F183" s="233"/>
      <c r="G183" s="232"/>
      <c r="H183" s="232"/>
      <c r="I183" s="232"/>
      <c r="J183" s="218">
        <f>G183-C183</f>
        <v>0</v>
      </c>
      <c r="K183" s="218">
        <f>H183-D183</f>
        <v>0</v>
      </c>
      <c r="L183" s="218">
        <f>I183-E183</f>
        <v>0</v>
      </c>
      <c r="M183" s="220">
        <v>73.655600000003687</v>
      </c>
      <c r="N183" s="241"/>
      <c r="O183" s="218"/>
      <c r="P183" s="222">
        <f t="shared" si="31"/>
        <v>0</v>
      </c>
      <c r="Q183" s="217">
        <f t="shared" si="28"/>
        <v>0</v>
      </c>
      <c r="R183" s="217"/>
      <c r="S183" s="220">
        <f t="shared" si="27"/>
        <v>73.655600000003687</v>
      </c>
      <c r="T183" s="222" t="str">
        <f>B183</f>
        <v>№156 сбыт</v>
      </c>
    </row>
    <row r="184" spans="1:20" ht="17.100000000000001" customHeight="1" x14ac:dyDescent="0.25">
      <c r="A184" s="64" t="s">
        <v>555</v>
      </c>
      <c r="B184" s="217" t="s">
        <v>196</v>
      </c>
      <c r="C184" s="232"/>
      <c r="D184" s="232"/>
      <c r="E184" s="232"/>
      <c r="F184" s="233"/>
      <c r="G184" s="232"/>
      <c r="H184" s="232"/>
      <c r="I184" s="232"/>
      <c r="J184" s="218">
        <f>G184-C184</f>
        <v>0</v>
      </c>
      <c r="K184" s="218">
        <f>H184-D184</f>
        <v>0</v>
      </c>
      <c r="L184" s="218">
        <f>I184-E184</f>
        <v>0</v>
      </c>
      <c r="M184" s="220">
        <v>-9825.1943999999985</v>
      </c>
      <c r="N184" s="241"/>
      <c r="O184" s="221">
        <f>J184*O$6</f>
        <v>0</v>
      </c>
      <c r="P184" s="222">
        <f t="shared" si="31"/>
        <v>0</v>
      </c>
      <c r="Q184" s="217">
        <f t="shared" si="28"/>
        <v>0</v>
      </c>
      <c r="R184" s="217"/>
      <c r="S184" s="220">
        <f t="shared" si="27"/>
        <v>-9825.1943999999985</v>
      </c>
      <c r="T184" s="222" t="str">
        <f>B184</f>
        <v>№157</v>
      </c>
    </row>
    <row r="185" spans="1:20" ht="17.100000000000001" customHeight="1" x14ac:dyDescent="0.25">
      <c r="A185" s="64"/>
      <c r="B185" s="217" t="s">
        <v>197</v>
      </c>
      <c r="C185" s="232"/>
      <c r="D185" s="232"/>
      <c r="E185" s="232"/>
      <c r="F185" s="219"/>
      <c r="G185" s="232"/>
      <c r="H185" s="232"/>
      <c r="I185" s="232"/>
      <c r="J185" s="218">
        <f>G185-C185</f>
        <v>0</v>
      </c>
      <c r="K185" s="218">
        <f>H185-D185</f>
        <v>0</v>
      </c>
      <c r="L185" s="218">
        <f>I185-E185</f>
        <v>0</v>
      </c>
      <c r="M185" s="220">
        <v>0.26029999999082065</v>
      </c>
      <c r="N185" s="241"/>
      <c r="O185" s="221"/>
      <c r="P185" s="222"/>
      <c r="Q185" s="217"/>
      <c r="R185" s="217"/>
      <c r="S185" s="220">
        <f>M185-Q185+N185+R185</f>
        <v>0.26029999999082065</v>
      </c>
      <c r="T185" s="222" t="str">
        <f>B185</f>
        <v xml:space="preserve">№158 </v>
      </c>
    </row>
    <row r="186" spans="1:20" ht="17.100000000000001" customHeight="1" x14ac:dyDescent="0.25">
      <c r="A186" s="88" t="s">
        <v>567</v>
      </c>
      <c r="B186" s="217" t="s">
        <v>198</v>
      </c>
      <c r="C186" s="232">
        <v>7416.02</v>
      </c>
      <c r="D186" s="232">
        <v>3300.5</v>
      </c>
      <c r="E186" s="232">
        <v>10716.53</v>
      </c>
      <c r="F186" s="233" t="s">
        <v>521</v>
      </c>
      <c r="G186" s="218">
        <v>7416.02</v>
      </c>
      <c r="H186" s="218">
        <v>3300.5</v>
      </c>
      <c r="I186" s="218">
        <v>10716.53</v>
      </c>
      <c r="J186" s="218">
        <f>G186-C186</f>
        <v>0</v>
      </c>
      <c r="K186" s="218">
        <f>H186-D186</f>
        <v>0</v>
      </c>
      <c r="L186" s="218">
        <f>I186-E186</f>
        <v>0</v>
      </c>
      <c r="M186" s="220">
        <v>7119.9991</v>
      </c>
      <c r="N186" s="241"/>
      <c r="O186" s="221"/>
      <c r="P186" s="222"/>
      <c r="Q186" s="217"/>
      <c r="R186" s="217"/>
      <c r="S186" s="220">
        <f t="shared" si="27"/>
        <v>7119.9991</v>
      </c>
      <c r="T186" s="222" t="str">
        <f>B186</f>
        <v>№159снят</v>
      </c>
    </row>
    <row r="187" spans="1:20" ht="17.100000000000001" customHeight="1" x14ac:dyDescent="0.25">
      <c r="A187" s="64"/>
      <c r="B187" s="217" t="s">
        <v>199</v>
      </c>
      <c r="C187" s="232">
        <v>6186.62</v>
      </c>
      <c r="D187" s="232">
        <v>1852.78</v>
      </c>
      <c r="E187" s="232">
        <v>8039.55</v>
      </c>
      <c r="F187" s="219" t="s">
        <v>522</v>
      </c>
      <c r="G187" s="218">
        <v>6186.62</v>
      </c>
      <c r="H187" s="218">
        <v>1852.78</v>
      </c>
      <c r="I187" s="218">
        <v>8039.55</v>
      </c>
      <c r="J187" s="218">
        <f>G187-C187</f>
        <v>0</v>
      </c>
      <c r="K187" s="218">
        <f>H187-D187</f>
        <v>0</v>
      </c>
      <c r="L187" s="218">
        <f>I187-E187</f>
        <v>0</v>
      </c>
      <c r="M187" s="220">
        <v>4888.086299999999</v>
      </c>
      <c r="N187" s="241"/>
      <c r="O187" s="217">
        <f t="shared" ref="O187:P190" si="33">J187*O$6</f>
        <v>0</v>
      </c>
      <c r="P187" s="222">
        <f t="shared" si="33"/>
        <v>0</v>
      </c>
      <c r="Q187" s="217">
        <f t="shared" si="28"/>
        <v>0</v>
      </c>
      <c r="R187" s="217"/>
      <c r="S187" s="220">
        <f t="shared" si="27"/>
        <v>4888.086299999999</v>
      </c>
      <c r="T187" s="222" t="str">
        <f>B187</f>
        <v>№159а\1</v>
      </c>
    </row>
    <row r="188" spans="1:20" ht="17.100000000000001" customHeight="1" x14ac:dyDescent="0.25">
      <c r="A188" s="64"/>
      <c r="B188" s="217" t="s">
        <v>200</v>
      </c>
      <c r="C188" s="218">
        <v>1828.93</v>
      </c>
      <c r="D188" s="218">
        <v>810.7</v>
      </c>
      <c r="E188" s="218">
        <v>2639.67</v>
      </c>
      <c r="F188" s="219" t="s">
        <v>523</v>
      </c>
      <c r="G188" s="218">
        <v>1828.93</v>
      </c>
      <c r="H188" s="218">
        <v>810.7</v>
      </c>
      <c r="I188" s="218">
        <v>2639.67</v>
      </c>
      <c r="J188" s="218">
        <f>G188-C188</f>
        <v>0</v>
      </c>
      <c r="K188" s="218">
        <f>H188-D188</f>
        <v>0</v>
      </c>
      <c r="L188" s="218">
        <f>I188-E188</f>
        <v>0</v>
      </c>
      <c r="M188" s="220">
        <v>-1279.1456000000023</v>
      </c>
      <c r="N188" s="241"/>
      <c r="O188" s="221">
        <f t="shared" si="33"/>
        <v>0</v>
      </c>
      <c r="P188" s="222">
        <f t="shared" si="33"/>
        <v>0</v>
      </c>
      <c r="Q188" s="217">
        <f t="shared" si="28"/>
        <v>0</v>
      </c>
      <c r="R188" s="217"/>
      <c r="S188" s="220">
        <f t="shared" si="27"/>
        <v>-1279.1456000000023</v>
      </c>
      <c r="T188" s="222" t="str">
        <f>B188</f>
        <v xml:space="preserve">№159а\2 </v>
      </c>
    </row>
    <row r="189" spans="1:20" ht="17.100000000000001" customHeight="1" x14ac:dyDescent="0.25">
      <c r="A189" s="64"/>
      <c r="B189" s="217" t="s">
        <v>201</v>
      </c>
      <c r="C189" s="218">
        <v>6801.41</v>
      </c>
      <c r="D189" s="218">
        <v>3171.65</v>
      </c>
      <c r="E189" s="218">
        <v>9973.16</v>
      </c>
      <c r="F189" s="219" t="s">
        <v>524</v>
      </c>
      <c r="G189" s="218">
        <v>6801.41</v>
      </c>
      <c r="H189" s="218">
        <v>3171.65</v>
      </c>
      <c r="I189" s="218">
        <v>9973.16</v>
      </c>
      <c r="J189" s="218">
        <f>G189-C189</f>
        <v>0</v>
      </c>
      <c r="K189" s="218">
        <f>H189-D189</f>
        <v>0</v>
      </c>
      <c r="L189" s="218">
        <f>I189-E189</f>
        <v>0</v>
      </c>
      <c r="M189" s="220">
        <v>-711.94289999999762</v>
      </c>
      <c r="N189" s="241"/>
      <c r="O189" s="221">
        <f t="shared" si="33"/>
        <v>0</v>
      </c>
      <c r="P189" s="222">
        <f t="shared" si="33"/>
        <v>0</v>
      </c>
      <c r="Q189" s="217">
        <f t="shared" si="28"/>
        <v>0</v>
      </c>
      <c r="R189" s="217"/>
      <c r="S189" s="220">
        <f t="shared" si="27"/>
        <v>-711.94289999999762</v>
      </c>
      <c r="T189" s="222" t="str">
        <f>B189</f>
        <v>№160</v>
      </c>
    </row>
    <row r="190" spans="1:20" ht="17.100000000000001" customHeight="1" x14ac:dyDescent="0.25">
      <c r="A190" s="64" t="s">
        <v>306</v>
      </c>
      <c r="B190" s="217" t="s">
        <v>202</v>
      </c>
      <c r="C190" s="232"/>
      <c r="D190" s="232"/>
      <c r="E190" s="232"/>
      <c r="F190" s="233"/>
      <c r="G190" s="232"/>
      <c r="H190" s="232"/>
      <c r="I190" s="232"/>
      <c r="J190" s="218">
        <f>G190-C190</f>
        <v>0</v>
      </c>
      <c r="K190" s="218">
        <f>H190-D190</f>
        <v>0</v>
      </c>
      <c r="L190" s="218">
        <f>I190-E190</f>
        <v>0</v>
      </c>
      <c r="M190" s="220">
        <v>0</v>
      </c>
      <c r="N190" s="241"/>
      <c r="O190" s="221">
        <f>J190*O$6</f>
        <v>0</v>
      </c>
      <c r="P190" s="222">
        <f t="shared" si="33"/>
        <v>0</v>
      </c>
      <c r="Q190" s="217">
        <f t="shared" si="28"/>
        <v>0</v>
      </c>
      <c r="R190" s="217"/>
      <c r="S190" s="220">
        <f t="shared" si="27"/>
        <v>0</v>
      </c>
      <c r="T190" s="222" t="str">
        <f>B190</f>
        <v>№161 снят</v>
      </c>
    </row>
    <row r="191" spans="1:20" ht="17.100000000000001" customHeight="1" x14ac:dyDescent="0.25">
      <c r="A191" s="64" t="s">
        <v>550</v>
      </c>
      <c r="B191" s="223" t="s">
        <v>203</v>
      </c>
      <c r="C191" s="226">
        <v>26316.175999999999</v>
      </c>
      <c r="D191" s="226">
        <v>20202.516</v>
      </c>
      <c r="E191" s="226">
        <v>46518.692000000003</v>
      </c>
      <c r="F191" s="225" t="s">
        <v>525</v>
      </c>
      <c r="G191" s="235">
        <v>27616.956000000002</v>
      </c>
      <c r="H191" s="235">
        <v>21136.577000000001</v>
      </c>
      <c r="I191" s="235">
        <v>48753.533000000003</v>
      </c>
      <c r="J191" s="226">
        <f>G191-C191</f>
        <v>1300.7800000000025</v>
      </c>
      <c r="K191" s="226">
        <f>H191-D191</f>
        <v>934.06100000000151</v>
      </c>
      <c r="L191" s="226">
        <f>I191-E191</f>
        <v>2234.8410000000003</v>
      </c>
      <c r="M191" s="227">
        <v>-5221.9375899999941</v>
      </c>
      <c r="N191" s="242"/>
      <c r="O191" s="228">
        <f>J191*O$6</f>
        <v>10679.403800000022</v>
      </c>
      <c r="P191" s="229">
        <f>K191*P$6</f>
        <v>3026.3576400000052</v>
      </c>
      <c r="Q191" s="223">
        <f t="shared" si="28"/>
        <v>13705.761440000028</v>
      </c>
      <c r="R191" s="223"/>
      <c r="S191" s="227">
        <f t="shared" si="27"/>
        <v>-18927.699030000022</v>
      </c>
      <c r="T191" s="229" t="str">
        <f>B191</f>
        <v>№161 3фсбыт</v>
      </c>
    </row>
    <row r="192" spans="1:20" ht="17.100000000000001" customHeight="1" x14ac:dyDescent="0.25">
      <c r="A192" s="64"/>
      <c r="B192" s="217" t="s">
        <v>204</v>
      </c>
      <c r="C192" s="218">
        <v>2121.44</v>
      </c>
      <c r="D192" s="218">
        <v>679.59</v>
      </c>
      <c r="E192" s="218">
        <v>2801.04</v>
      </c>
      <c r="F192" s="236" t="s">
        <v>526</v>
      </c>
      <c r="G192" s="218">
        <v>2121.44</v>
      </c>
      <c r="H192" s="218">
        <v>679.6</v>
      </c>
      <c r="I192" s="218">
        <v>2801.05</v>
      </c>
      <c r="J192" s="218">
        <f>G192-C192</f>
        <v>0</v>
      </c>
      <c r="K192" s="218">
        <f>H192-D192</f>
        <v>9.9999999999909051E-3</v>
      </c>
      <c r="L192" s="218">
        <f>I192-E192</f>
        <v>1.0000000000218279E-2</v>
      </c>
      <c r="M192" s="220">
        <v>-6435.2677000000003</v>
      </c>
      <c r="N192" s="241"/>
      <c r="O192" s="221">
        <f>J192*O$6</f>
        <v>0</v>
      </c>
      <c r="P192" s="222">
        <f t="shared" ref="P192:P203" si="34">K192*P$6</f>
        <v>3.2399999999970536E-2</v>
      </c>
      <c r="Q192" s="217">
        <f t="shared" si="28"/>
        <v>3.2399999999970536E-2</v>
      </c>
      <c r="R192" s="217"/>
      <c r="S192" s="220">
        <f t="shared" si="27"/>
        <v>-6435.3001000000004</v>
      </c>
      <c r="T192" s="222" t="str">
        <f>B192</f>
        <v>№161а</v>
      </c>
    </row>
    <row r="193" spans="1:21" ht="17.100000000000001" customHeight="1" x14ac:dyDescent="0.25">
      <c r="A193" s="64"/>
      <c r="B193" s="217" t="s">
        <v>205</v>
      </c>
      <c r="C193" s="218">
        <v>82.05</v>
      </c>
      <c r="D193" s="218">
        <v>57.09</v>
      </c>
      <c r="E193" s="218">
        <v>139.16</v>
      </c>
      <c r="F193" s="236" t="s">
        <v>205</v>
      </c>
      <c r="G193" s="218">
        <v>82.05</v>
      </c>
      <c r="H193" s="218">
        <v>57.09</v>
      </c>
      <c r="I193" s="218">
        <v>139.16</v>
      </c>
      <c r="J193" s="218">
        <f>G193-C193</f>
        <v>0</v>
      </c>
      <c r="K193" s="218">
        <f>H193-D193</f>
        <v>0</v>
      </c>
      <c r="L193" s="218">
        <f>I193-E193</f>
        <v>0</v>
      </c>
      <c r="M193" s="220">
        <v>-22.866999999999749</v>
      </c>
      <c r="N193" s="241"/>
      <c r="O193" s="221">
        <f>J193*O$6</f>
        <v>0</v>
      </c>
      <c r="P193" s="222">
        <f t="shared" si="34"/>
        <v>0</v>
      </c>
      <c r="Q193" s="217">
        <f t="shared" si="28"/>
        <v>0</v>
      </c>
      <c r="R193" s="217"/>
      <c r="S193" s="220">
        <f t="shared" si="27"/>
        <v>-22.866999999999749</v>
      </c>
      <c r="T193" s="222" t="str">
        <f>B193</f>
        <v>№162</v>
      </c>
    </row>
    <row r="194" spans="1:21" ht="17.100000000000001" customHeight="1" x14ac:dyDescent="0.25">
      <c r="A194" s="64" t="s">
        <v>353</v>
      </c>
      <c r="B194" s="217" t="s">
        <v>206</v>
      </c>
      <c r="C194" s="232"/>
      <c r="D194" s="232"/>
      <c r="E194" s="232"/>
      <c r="F194" s="233"/>
      <c r="G194" s="232"/>
      <c r="H194" s="232"/>
      <c r="I194" s="232"/>
      <c r="J194" s="218">
        <f>G194-C194</f>
        <v>0</v>
      </c>
      <c r="K194" s="218">
        <f>H194-D194</f>
        <v>0</v>
      </c>
      <c r="L194" s="218">
        <f>I194-E194</f>
        <v>0</v>
      </c>
      <c r="M194" s="220">
        <v>0.45970000000124855</v>
      </c>
      <c r="N194" s="241"/>
      <c r="O194" s="221"/>
      <c r="P194" s="222">
        <f t="shared" si="34"/>
        <v>0</v>
      </c>
      <c r="Q194" s="217">
        <f t="shared" si="28"/>
        <v>0</v>
      </c>
      <c r="R194" s="217"/>
      <c r="S194" s="220">
        <f t="shared" si="27"/>
        <v>0.45970000000124855</v>
      </c>
      <c r="T194" s="222" t="str">
        <f>B194</f>
        <v>№163сбыт</v>
      </c>
    </row>
    <row r="195" spans="1:21" ht="17.100000000000001" customHeight="1" x14ac:dyDescent="0.25">
      <c r="A195" s="64"/>
      <c r="B195" s="217" t="s">
        <v>207</v>
      </c>
      <c r="C195" s="232"/>
      <c r="D195" s="232"/>
      <c r="E195" s="232"/>
      <c r="F195" s="233"/>
      <c r="G195" s="232"/>
      <c r="H195" s="232"/>
      <c r="I195" s="232"/>
      <c r="J195" s="218">
        <f>G195-C195</f>
        <v>0</v>
      </c>
      <c r="K195" s="218">
        <f>H195-D195</f>
        <v>0</v>
      </c>
      <c r="L195" s="218">
        <f>I195-E195</f>
        <v>0</v>
      </c>
      <c r="M195" s="220">
        <v>9.9999999561184438E-4</v>
      </c>
      <c r="N195" s="241"/>
      <c r="O195" s="221">
        <f>J195*O$6</f>
        <v>0</v>
      </c>
      <c r="P195" s="222">
        <f t="shared" si="34"/>
        <v>0</v>
      </c>
      <c r="Q195" s="217">
        <f t="shared" si="28"/>
        <v>0</v>
      </c>
      <c r="R195" s="217"/>
      <c r="S195" s="220">
        <f t="shared" si="27"/>
        <v>9.9999999561184438E-4</v>
      </c>
      <c r="T195" s="222" t="str">
        <f>B195</f>
        <v>№164</v>
      </c>
    </row>
    <row r="196" spans="1:21" ht="17.100000000000001" customHeight="1" x14ac:dyDescent="0.25">
      <c r="A196" s="88" t="s">
        <v>567</v>
      </c>
      <c r="B196" s="223" t="s">
        <v>208</v>
      </c>
      <c r="C196" s="226">
        <v>9565.61</v>
      </c>
      <c r="D196" s="226">
        <v>3200.96</v>
      </c>
      <c r="E196" s="226">
        <v>12766.58</v>
      </c>
      <c r="F196" s="237" t="s">
        <v>527</v>
      </c>
      <c r="G196" s="226">
        <v>9565.61</v>
      </c>
      <c r="H196" s="226">
        <v>3200.98</v>
      </c>
      <c r="I196" s="226">
        <v>12766.59</v>
      </c>
      <c r="J196" s="226">
        <f>G196-C196</f>
        <v>0</v>
      </c>
      <c r="K196" s="226">
        <f>H196-D196</f>
        <v>1.999999999998181E-2</v>
      </c>
      <c r="L196" s="226">
        <f>I196-E196</f>
        <v>1.0000000000218279E-2</v>
      </c>
      <c r="M196" s="227">
        <v>-8746.817500000001</v>
      </c>
      <c r="N196" s="242"/>
      <c r="O196" s="228">
        <f>J196*O$6</f>
        <v>0</v>
      </c>
      <c r="P196" s="229">
        <f t="shared" si="34"/>
        <v>6.4799999999941071E-2</v>
      </c>
      <c r="Q196" s="223">
        <f t="shared" ref="Q196" si="35">SUM(O196:P196)</f>
        <v>6.4799999999941071E-2</v>
      </c>
      <c r="R196" s="223"/>
      <c r="S196" s="227">
        <f t="shared" si="27"/>
        <v>-8746.8823000000011</v>
      </c>
      <c r="T196" s="229" t="str">
        <f>B196</f>
        <v>№165</v>
      </c>
      <c r="U196" t="s">
        <v>304</v>
      </c>
    </row>
    <row r="197" spans="1:21" ht="17.100000000000001" customHeight="1" x14ac:dyDescent="0.25">
      <c r="A197" s="64"/>
      <c r="B197" s="217" t="s">
        <v>209</v>
      </c>
      <c r="C197" s="218">
        <v>3591.84</v>
      </c>
      <c r="D197" s="218">
        <v>4158.78</v>
      </c>
      <c r="E197" s="218">
        <v>7750.75</v>
      </c>
      <c r="F197" s="236" t="s">
        <v>528</v>
      </c>
      <c r="G197" s="218">
        <v>3591.84</v>
      </c>
      <c r="H197" s="218">
        <v>4158.78</v>
      </c>
      <c r="I197" s="218">
        <v>7750.75</v>
      </c>
      <c r="J197" s="218">
        <f>G197-C197</f>
        <v>0</v>
      </c>
      <c r="K197" s="218">
        <f>H197-D197</f>
        <v>0</v>
      </c>
      <c r="L197" s="218">
        <f>I197-E197</f>
        <v>0</v>
      </c>
      <c r="M197" s="220">
        <v>3369.0157999999988</v>
      </c>
      <c r="N197" s="241"/>
      <c r="O197" s="221">
        <f>J197*O$6</f>
        <v>0</v>
      </c>
      <c r="P197" s="222">
        <f t="shared" si="34"/>
        <v>0</v>
      </c>
      <c r="Q197" s="217">
        <f t="shared" si="28"/>
        <v>0</v>
      </c>
      <c r="R197" s="217"/>
      <c r="S197" s="220">
        <f t="shared" si="27"/>
        <v>3369.0157999999988</v>
      </c>
      <c r="T197" s="222" t="str">
        <f>B197</f>
        <v>№166</v>
      </c>
    </row>
    <row r="198" spans="1:21" ht="17.100000000000001" customHeight="1" x14ac:dyDescent="0.25">
      <c r="A198" s="64" t="s">
        <v>371</v>
      </c>
      <c r="B198" s="223" t="s">
        <v>400</v>
      </c>
      <c r="C198" s="224"/>
      <c r="D198" s="224"/>
      <c r="E198" s="224"/>
      <c r="F198" s="231"/>
      <c r="G198" s="224"/>
      <c r="H198" s="224"/>
      <c r="I198" s="224"/>
      <c r="J198" s="226">
        <f>G198-C198</f>
        <v>0</v>
      </c>
      <c r="K198" s="226">
        <f>H198-D198</f>
        <v>0</v>
      </c>
      <c r="L198" s="226">
        <f>I198-E198</f>
        <v>0</v>
      </c>
      <c r="M198" s="227">
        <v>2562.8873000000031</v>
      </c>
      <c r="N198" s="242"/>
      <c r="O198" s="228"/>
      <c r="P198" s="229">
        <f t="shared" si="34"/>
        <v>0</v>
      </c>
      <c r="Q198" s="223">
        <f t="shared" si="28"/>
        <v>0</v>
      </c>
      <c r="R198" s="223"/>
      <c r="S198" s="227">
        <f t="shared" si="27"/>
        <v>2562.8873000000031</v>
      </c>
      <c r="T198" s="229" t="str">
        <f>B198</f>
        <v>№167 сбыт</v>
      </c>
    </row>
    <row r="199" spans="1:21" ht="17.100000000000001" customHeight="1" x14ac:dyDescent="0.25">
      <c r="A199" s="64" t="s">
        <v>311</v>
      </c>
      <c r="B199" s="223" t="s">
        <v>399</v>
      </c>
      <c r="C199" s="226">
        <v>10510.22</v>
      </c>
      <c r="D199" s="226">
        <v>5922.33</v>
      </c>
      <c r="E199" s="226">
        <v>16432.560000000001</v>
      </c>
      <c r="F199" s="237" t="s">
        <v>211</v>
      </c>
      <c r="G199" s="226">
        <v>10510.22</v>
      </c>
      <c r="H199" s="226">
        <v>5922.33</v>
      </c>
      <c r="I199" s="226">
        <v>16432.560000000001</v>
      </c>
      <c r="J199" s="226">
        <f>G199-C199</f>
        <v>0</v>
      </c>
      <c r="K199" s="226">
        <f>H199-D199</f>
        <v>0</v>
      </c>
      <c r="L199" s="226">
        <f>I199-E199</f>
        <v>0</v>
      </c>
      <c r="M199" s="227">
        <v>26.260400000006239</v>
      </c>
      <c r="N199" s="242"/>
      <c r="O199" s="228">
        <f>J199*O$6</f>
        <v>0</v>
      </c>
      <c r="P199" s="229">
        <f t="shared" si="34"/>
        <v>0</v>
      </c>
      <c r="Q199" s="223">
        <f t="shared" si="28"/>
        <v>0</v>
      </c>
      <c r="R199" s="223"/>
      <c r="S199" s="227">
        <f t="shared" si="27"/>
        <v>26.260400000006239</v>
      </c>
      <c r="T199" s="229" t="str">
        <f>B199</f>
        <v>№168 сбыт</v>
      </c>
      <c r="U199" s="8" t="s">
        <v>419</v>
      </c>
    </row>
    <row r="200" spans="1:21" ht="17.100000000000001" customHeight="1" x14ac:dyDescent="0.25">
      <c r="A200" s="96" t="s">
        <v>577</v>
      </c>
      <c r="B200" s="223" t="s">
        <v>212</v>
      </c>
      <c r="C200" s="226">
        <v>1043.3499999999999</v>
      </c>
      <c r="D200" s="226">
        <v>366.84000000000003</v>
      </c>
      <c r="E200" s="226">
        <v>1410.2</v>
      </c>
      <c r="F200" s="237" t="s">
        <v>212</v>
      </c>
      <c r="G200" s="226">
        <v>1043.3499999999999</v>
      </c>
      <c r="H200" s="226">
        <v>366.84000000000003</v>
      </c>
      <c r="I200" s="226">
        <v>1410.2</v>
      </c>
      <c r="J200" s="226">
        <f>G200-C200</f>
        <v>0</v>
      </c>
      <c r="K200" s="226">
        <f>H200-D200</f>
        <v>0</v>
      </c>
      <c r="L200" s="226">
        <f>I200-E200</f>
        <v>0</v>
      </c>
      <c r="M200" s="227">
        <v>-119.50809999999986</v>
      </c>
      <c r="N200" s="242"/>
      <c r="O200" s="228">
        <f>J200*O$6</f>
        <v>0</v>
      </c>
      <c r="P200" s="229">
        <f t="shared" si="34"/>
        <v>0</v>
      </c>
      <c r="Q200" s="223">
        <f t="shared" si="28"/>
        <v>0</v>
      </c>
      <c r="R200" s="223"/>
      <c r="S200" s="227">
        <f t="shared" si="27"/>
        <v>-119.50809999999986</v>
      </c>
      <c r="T200" s="229" t="str">
        <f>B200</f>
        <v>№169</v>
      </c>
      <c r="U200" s="93">
        <v>44805</v>
      </c>
    </row>
    <row r="201" spans="1:21" ht="17.100000000000001" customHeight="1" x14ac:dyDescent="0.25">
      <c r="A201" s="96" t="s">
        <v>578</v>
      </c>
      <c r="B201" s="223" t="s">
        <v>213</v>
      </c>
      <c r="C201" s="226">
        <v>7674.46</v>
      </c>
      <c r="D201" s="226">
        <v>3580.51</v>
      </c>
      <c r="E201" s="226">
        <v>11254.99</v>
      </c>
      <c r="F201" s="237" t="s">
        <v>213</v>
      </c>
      <c r="G201" s="226">
        <v>7679.91</v>
      </c>
      <c r="H201" s="226">
        <v>3580.51</v>
      </c>
      <c r="I201" s="226">
        <v>11260.43</v>
      </c>
      <c r="J201" s="226">
        <f>G201-C201</f>
        <v>5.4499999999998181</v>
      </c>
      <c r="K201" s="226">
        <f>H201-D201</f>
        <v>0</v>
      </c>
      <c r="L201" s="226">
        <f>I201-E201</f>
        <v>5.4400000000005093</v>
      </c>
      <c r="M201" s="227">
        <v>-829.46960000000036</v>
      </c>
      <c r="N201" s="242"/>
      <c r="O201" s="228">
        <f>J201*O$6</f>
        <v>44.74449999999851</v>
      </c>
      <c r="P201" s="229">
        <f t="shared" si="34"/>
        <v>0</v>
      </c>
      <c r="Q201" s="223">
        <f>SUM(O201:P201)</f>
        <v>44.74449999999851</v>
      </c>
      <c r="R201" s="223"/>
      <c r="S201" s="227">
        <f t="shared" si="27"/>
        <v>-874.21409999999889</v>
      </c>
      <c r="T201" s="229" t="str">
        <f>B201</f>
        <v>№170</v>
      </c>
      <c r="U201" s="93">
        <v>44805</v>
      </c>
    </row>
    <row r="202" spans="1:21" ht="17.100000000000001" customHeight="1" x14ac:dyDescent="0.25">
      <c r="A202" s="64" t="s">
        <v>342</v>
      </c>
      <c r="B202" s="223" t="s">
        <v>214</v>
      </c>
      <c r="C202" s="224"/>
      <c r="D202" s="224"/>
      <c r="E202" s="224"/>
      <c r="F202" s="231"/>
      <c r="G202" s="224"/>
      <c r="H202" s="224"/>
      <c r="I202" s="224"/>
      <c r="J202" s="226">
        <f>G202-C202</f>
        <v>0</v>
      </c>
      <c r="K202" s="226">
        <f>H202-D202</f>
        <v>0</v>
      </c>
      <c r="L202" s="226">
        <f>I202-E202</f>
        <v>0</v>
      </c>
      <c r="M202" s="227">
        <v>18.241000000005442</v>
      </c>
      <c r="N202" s="242"/>
      <c r="O202" s="228">
        <f>J202*O$6</f>
        <v>0</v>
      </c>
      <c r="P202" s="229">
        <f t="shared" si="34"/>
        <v>0</v>
      </c>
      <c r="Q202" s="223">
        <f t="shared" si="28"/>
        <v>0</v>
      </c>
      <c r="R202" s="223"/>
      <c r="S202" s="227">
        <f t="shared" si="27"/>
        <v>18.241000000005442</v>
      </c>
      <c r="T202" s="229" t="str">
        <f>B202</f>
        <v>№171 сбыт</v>
      </c>
    </row>
    <row r="203" spans="1:21" ht="17.100000000000001" customHeight="1" x14ac:dyDescent="0.25">
      <c r="A203" s="64" t="s">
        <v>335</v>
      </c>
      <c r="B203" s="223" t="s">
        <v>215</v>
      </c>
      <c r="C203" s="224"/>
      <c r="D203" s="224"/>
      <c r="E203" s="224"/>
      <c r="F203" s="231"/>
      <c r="G203" s="224"/>
      <c r="H203" s="224"/>
      <c r="I203" s="224"/>
      <c r="J203" s="226">
        <f>G203-C203</f>
        <v>0</v>
      </c>
      <c r="K203" s="226">
        <f>H203-D203</f>
        <v>0</v>
      </c>
      <c r="L203" s="226">
        <f>I203-E203</f>
        <v>0</v>
      </c>
      <c r="M203" s="227">
        <v>1.4999999998508429E-3</v>
      </c>
      <c r="N203" s="242"/>
      <c r="O203" s="228">
        <f>J203*O$6</f>
        <v>0</v>
      </c>
      <c r="P203" s="229">
        <f t="shared" si="34"/>
        <v>0</v>
      </c>
      <c r="Q203" s="223">
        <f t="shared" si="28"/>
        <v>0</v>
      </c>
      <c r="R203" s="223"/>
      <c r="S203" s="227">
        <f t="shared" si="27"/>
        <v>1.4999999998508429E-3</v>
      </c>
      <c r="T203" s="229" t="str">
        <f>B203</f>
        <v>№172 сбыт</v>
      </c>
    </row>
    <row r="204" spans="1:21" ht="17.100000000000001" customHeight="1" x14ac:dyDescent="0.25">
      <c r="A204" s="64" t="s">
        <v>319</v>
      </c>
      <c r="B204" s="223" t="s">
        <v>216</v>
      </c>
      <c r="C204" s="226">
        <v>13368.09</v>
      </c>
      <c r="D204" s="226">
        <v>7000.14</v>
      </c>
      <c r="E204" s="226">
        <v>20368.310000000001</v>
      </c>
      <c r="F204" s="237" t="s">
        <v>529</v>
      </c>
      <c r="G204" s="226">
        <v>13368.12</v>
      </c>
      <c r="H204" s="226">
        <v>7000.1500000000005</v>
      </c>
      <c r="I204" s="226">
        <v>20368.36</v>
      </c>
      <c r="J204" s="226">
        <f>G204-C204</f>
        <v>3.0000000000654836E-2</v>
      </c>
      <c r="K204" s="226">
        <f>H204-D204</f>
        <v>1.0000000000218279E-2</v>
      </c>
      <c r="L204" s="226">
        <f>I204-E204</f>
        <v>4.9999999999272404E-2</v>
      </c>
      <c r="M204" s="227">
        <v>105.44470000000439</v>
      </c>
      <c r="N204" s="242"/>
      <c r="O204" s="228"/>
      <c r="P204" s="229"/>
      <c r="Q204" s="223"/>
      <c r="R204" s="223"/>
      <c r="S204" s="227">
        <f t="shared" si="27"/>
        <v>105.44470000000439</v>
      </c>
      <c r="T204" s="229" t="str">
        <f>B204</f>
        <v>№173 сбыт</v>
      </c>
    </row>
    <row r="205" spans="1:21" ht="17.100000000000001" customHeight="1" x14ac:dyDescent="0.25">
      <c r="A205" s="64" t="s">
        <v>337</v>
      </c>
      <c r="B205" s="223" t="s">
        <v>398</v>
      </c>
      <c r="C205" s="224"/>
      <c r="D205" s="224"/>
      <c r="E205" s="224"/>
      <c r="F205" s="231"/>
      <c r="G205" s="224"/>
      <c r="H205" s="224"/>
      <c r="I205" s="224"/>
      <c r="J205" s="226">
        <f>G205-C205</f>
        <v>0</v>
      </c>
      <c r="K205" s="226">
        <f>H205-D205</f>
        <v>0</v>
      </c>
      <c r="L205" s="226">
        <f>I205-E205</f>
        <v>0</v>
      </c>
      <c r="M205" s="227">
        <v>-1.3900000001228818E-2</v>
      </c>
      <c r="N205" s="242"/>
      <c r="O205" s="228"/>
      <c r="P205" s="229">
        <f>K205*P$6</f>
        <v>0</v>
      </c>
      <c r="Q205" s="223">
        <f t="shared" ref="Q205:Q270" si="36">SUM(O205:P205)</f>
        <v>0</v>
      </c>
      <c r="R205" s="223"/>
      <c r="S205" s="227">
        <f t="shared" ref="S205:S270" si="37">M205-Q205+N205+R205</f>
        <v>-1.3900000001228818E-2</v>
      </c>
      <c r="T205" s="229" t="str">
        <f>B205</f>
        <v>№174 сбыт</v>
      </c>
    </row>
    <row r="206" spans="1:21" ht="17.100000000000001" customHeight="1" x14ac:dyDescent="0.25">
      <c r="A206" s="64" t="s">
        <v>326</v>
      </c>
      <c r="B206" s="223" t="s">
        <v>218</v>
      </c>
      <c r="C206" s="224"/>
      <c r="D206" s="224"/>
      <c r="E206" s="224"/>
      <c r="F206" s="231"/>
      <c r="G206" s="224"/>
      <c r="H206" s="224"/>
      <c r="I206" s="224"/>
      <c r="J206" s="226">
        <f>G206-C206</f>
        <v>0</v>
      </c>
      <c r="K206" s="226">
        <f>H206-D206</f>
        <v>0</v>
      </c>
      <c r="L206" s="226">
        <f>I206-E206</f>
        <v>0</v>
      </c>
      <c r="M206" s="227">
        <v>0.80379999999695428</v>
      </c>
      <c r="N206" s="242"/>
      <c r="O206" s="228"/>
      <c r="P206" s="229">
        <f>K206*P$6</f>
        <v>0</v>
      </c>
      <c r="Q206" s="223">
        <f t="shared" si="36"/>
        <v>0</v>
      </c>
      <c r="R206" s="223"/>
      <c r="S206" s="227">
        <f t="shared" si="37"/>
        <v>0.80379999999695428</v>
      </c>
      <c r="T206" s="229" t="str">
        <f>B206</f>
        <v>№175 сбыт</v>
      </c>
    </row>
    <row r="207" spans="1:21" ht="17.100000000000001" customHeight="1" x14ac:dyDescent="0.25">
      <c r="A207" s="65" t="s">
        <v>367</v>
      </c>
      <c r="B207" s="223" t="s">
        <v>397</v>
      </c>
      <c r="C207" s="224"/>
      <c r="D207" s="224"/>
      <c r="E207" s="224"/>
      <c r="F207" s="231"/>
      <c r="G207" s="224"/>
      <c r="H207" s="224"/>
      <c r="I207" s="224"/>
      <c r="J207" s="226">
        <f>G207-C207</f>
        <v>0</v>
      </c>
      <c r="K207" s="226">
        <f>H207-D207</f>
        <v>0</v>
      </c>
      <c r="L207" s="226">
        <f>I207-E207</f>
        <v>0</v>
      </c>
      <c r="M207" s="227">
        <v>-3.8000000022293534E-3</v>
      </c>
      <c r="N207" s="242"/>
      <c r="O207" s="228"/>
      <c r="P207" s="229"/>
      <c r="Q207" s="223"/>
      <c r="R207" s="223"/>
      <c r="S207" s="227">
        <f t="shared" si="37"/>
        <v>-3.8000000022293534E-3</v>
      </c>
      <c r="T207" s="229" t="str">
        <f>B207</f>
        <v>№176\1 сбыт</v>
      </c>
    </row>
    <row r="208" spans="1:21" ht="17.100000000000001" customHeight="1" x14ac:dyDescent="0.25">
      <c r="A208" s="65"/>
      <c r="B208" s="217" t="s">
        <v>220</v>
      </c>
      <c r="C208" s="232"/>
      <c r="D208" s="232"/>
      <c r="E208" s="232"/>
      <c r="F208" s="233"/>
      <c r="G208" s="232"/>
      <c r="H208" s="232"/>
      <c r="I208" s="232"/>
      <c r="J208" s="218">
        <f>G208-C208</f>
        <v>0</v>
      </c>
      <c r="K208" s="218">
        <f>H208-D208</f>
        <v>0</v>
      </c>
      <c r="L208" s="218">
        <f>I208-E208</f>
        <v>0</v>
      </c>
      <c r="M208" s="220">
        <v>3.0000000042491592E-3</v>
      </c>
      <c r="N208" s="241"/>
      <c r="O208" s="221"/>
      <c r="P208" s="222"/>
      <c r="Q208" s="217"/>
      <c r="R208" s="217"/>
      <c r="S208" s="220">
        <f t="shared" si="37"/>
        <v>3.0000000042491592E-3</v>
      </c>
      <c r="T208" s="222" t="str">
        <f>B208</f>
        <v xml:space="preserve">№176\2 </v>
      </c>
    </row>
    <row r="209" spans="1:21" ht="17.100000000000001" customHeight="1" x14ac:dyDescent="0.25">
      <c r="A209" s="96" t="s">
        <v>560</v>
      </c>
      <c r="B209" s="223" t="s">
        <v>559</v>
      </c>
      <c r="C209" s="226">
        <v>9115.1200000000008</v>
      </c>
      <c r="D209" s="226">
        <v>2438.0500000000002</v>
      </c>
      <c r="E209" s="226">
        <v>11553.18</v>
      </c>
      <c r="F209" s="237" t="s">
        <v>530</v>
      </c>
      <c r="G209" s="226">
        <v>9115.15</v>
      </c>
      <c r="H209" s="226">
        <v>2438.0700000000002</v>
      </c>
      <c r="I209" s="226">
        <v>11553.22</v>
      </c>
      <c r="J209" s="226">
        <f>G209-C209</f>
        <v>2.9999999998835847E-2</v>
      </c>
      <c r="K209" s="226">
        <f>H209-D209</f>
        <v>1.999999999998181E-2</v>
      </c>
      <c r="L209" s="226">
        <f>I209-E209</f>
        <v>3.9999999999054126E-2</v>
      </c>
      <c r="M209" s="223">
        <v>-7243.8061000000071</v>
      </c>
      <c r="N209" s="246"/>
      <c r="O209" s="223">
        <f t="shared" ref="O209:P216" si="38">J209*O$6</f>
        <v>0.24629999999044233</v>
      </c>
      <c r="P209" s="223">
        <f t="shared" si="38"/>
        <v>6.4799999999941071E-2</v>
      </c>
      <c r="Q209" s="223">
        <f t="shared" si="36"/>
        <v>0.3110999999903834</v>
      </c>
      <c r="R209" s="223"/>
      <c r="S209" s="223">
        <f t="shared" si="37"/>
        <v>-7244.1171999999979</v>
      </c>
      <c r="T209" s="223" t="str">
        <f>B209</f>
        <v>№177 сбыт</v>
      </c>
      <c r="U209" s="95" t="s">
        <v>576</v>
      </c>
    </row>
    <row r="210" spans="1:21" ht="17.100000000000001" customHeight="1" x14ac:dyDescent="0.25">
      <c r="A210" s="64" t="s">
        <v>370</v>
      </c>
      <c r="B210" s="223" t="s">
        <v>396</v>
      </c>
      <c r="C210" s="226">
        <v>4046.5</v>
      </c>
      <c r="D210" s="226">
        <v>2431.2400000000002</v>
      </c>
      <c r="E210" s="226">
        <v>6477.75</v>
      </c>
      <c r="F210" s="237" t="s">
        <v>222</v>
      </c>
      <c r="G210" s="226">
        <v>4046.5</v>
      </c>
      <c r="H210" s="226">
        <v>2431.2400000000002</v>
      </c>
      <c r="I210" s="226">
        <v>6477.75</v>
      </c>
      <c r="J210" s="226">
        <f>G210-C210</f>
        <v>0</v>
      </c>
      <c r="K210" s="226">
        <f>H210-D210</f>
        <v>0</v>
      </c>
      <c r="L210" s="226">
        <f>I210-E210</f>
        <v>0</v>
      </c>
      <c r="M210" s="227">
        <v>1538.9180999999996</v>
      </c>
      <c r="N210" s="242"/>
      <c r="O210" s="228"/>
      <c r="P210" s="229"/>
      <c r="Q210" s="223"/>
      <c r="R210" s="223"/>
      <c r="S210" s="227">
        <f>M210-Q210+N210+R210</f>
        <v>1538.9180999999996</v>
      </c>
      <c r="T210" s="229" t="str">
        <f>B210</f>
        <v>№178 сбыт</v>
      </c>
    </row>
    <row r="211" spans="1:21" ht="17.100000000000001" customHeight="1" x14ac:dyDescent="0.25">
      <c r="A211" s="64" t="s">
        <v>359</v>
      </c>
      <c r="B211" s="223" t="s">
        <v>395</v>
      </c>
      <c r="C211" s="226">
        <v>3427.77</v>
      </c>
      <c r="D211" s="226">
        <v>2128.0300000000002</v>
      </c>
      <c r="E211" s="226">
        <v>5555.87</v>
      </c>
      <c r="F211" s="237" t="s">
        <v>579</v>
      </c>
      <c r="G211" s="226">
        <v>3427.77</v>
      </c>
      <c r="H211" s="226">
        <v>2128.0300000000002</v>
      </c>
      <c r="I211" s="226">
        <v>5555.87</v>
      </c>
      <c r="J211" s="226">
        <f>G211-C211</f>
        <v>0</v>
      </c>
      <c r="K211" s="226">
        <f>H211-D211</f>
        <v>0</v>
      </c>
      <c r="L211" s="226">
        <f>I211-E211</f>
        <v>0</v>
      </c>
      <c r="M211" s="227">
        <v>0.14309999999945822</v>
      </c>
      <c r="N211" s="242"/>
      <c r="O211" s="228"/>
      <c r="P211" s="229"/>
      <c r="Q211" s="223"/>
      <c r="R211" s="223"/>
      <c r="S211" s="227">
        <f>M211-Q211+N211+R211</f>
        <v>0.14309999999945822</v>
      </c>
      <c r="T211" s="229" t="str">
        <f>B211</f>
        <v>№179 сбыт</v>
      </c>
    </row>
    <row r="212" spans="1:21" ht="17.100000000000001" customHeight="1" x14ac:dyDescent="0.25">
      <c r="A212" s="64"/>
      <c r="B212" s="217" t="s">
        <v>224</v>
      </c>
      <c r="C212" s="232"/>
      <c r="D212" s="232"/>
      <c r="E212" s="232"/>
      <c r="F212" s="233"/>
      <c r="G212" s="232"/>
      <c r="H212" s="232"/>
      <c r="I212" s="232"/>
      <c r="J212" s="218">
        <f>G212-C212</f>
        <v>0</v>
      </c>
      <c r="K212" s="218">
        <f>H212-D212</f>
        <v>0</v>
      </c>
      <c r="L212" s="218">
        <f>I212-E212</f>
        <v>0</v>
      </c>
      <c r="M212" s="220">
        <v>-35.446300000005067</v>
      </c>
      <c r="N212" s="241"/>
      <c r="O212" s="221"/>
      <c r="P212" s="222"/>
      <c r="Q212" s="217"/>
      <c r="R212" s="217"/>
      <c r="S212" s="220">
        <f>M212-Q212+N212+R212</f>
        <v>-35.446300000005067</v>
      </c>
      <c r="T212" s="222" t="str">
        <f>B212</f>
        <v xml:space="preserve">№180 </v>
      </c>
    </row>
    <row r="213" spans="1:21" ht="17.100000000000001" customHeight="1" x14ac:dyDescent="0.25">
      <c r="A213" s="65" t="s">
        <v>553</v>
      </c>
      <c r="B213" s="226" t="s">
        <v>554</v>
      </c>
      <c r="C213" s="226">
        <v>6965.4000000000005</v>
      </c>
      <c r="D213" s="226">
        <v>6833.16</v>
      </c>
      <c r="E213" s="226">
        <v>13798.62</v>
      </c>
      <c r="F213" s="237" t="s">
        <v>531</v>
      </c>
      <c r="G213" s="226">
        <v>6965.4000000000005</v>
      </c>
      <c r="H213" s="226">
        <v>6833.16</v>
      </c>
      <c r="I213" s="226">
        <v>13798.62</v>
      </c>
      <c r="J213" s="226">
        <f>G213-C213</f>
        <v>0</v>
      </c>
      <c r="K213" s="226">
        <f>H213-D213</f>
        <v>0</v>
      </c>
      <c r="L213" s="226">
        <f>I213-E213</f>
        <v>0</v>
      </c>
      <c r="M213" s="226">
        <v>1.4000000022349468E-3</v>
      </c>
      <c r="N213" s="243"/>
      <c r="O213" s="226">
        <f t="shared" si="38"/>
        <v>0</v>
      </c>
      <c r="P213" s="226">
        <f t="shared" si="38"/>
        <v>0</v>
      </c>
      <c r="Q213" s="226">
        <f t="shared" si="36"/>
        <v>0</v>
      </c>
      <c r="R213" s="226"/>
      <c r="S213" s="226">
        <f t="shared" si="37"/>
        <v>1.4000000022349468E-3</v>
      </c>
      <c r="T213" s="226" t="str">
        <f>B213</f>
        <v>№181 сбыт</v>
      </c>
    </row>
    <row r="214" spans="1:21" ht="17.100000000000001" customHeight="1" x14ac:dyDescent="0.25">
      <c r="A214" s="64"/>
      <c r="B214" s="217" t="s">
        <v>226</v>
      </c>
      <c r="C214" s="218">
        <v>34440.550000000003</v>
      </c>
      <c r="D214" s="218">
        <v>41412.29</v>
      </c>
      <c r="E214" s="218">
        <v>75852.98</v>
      </c>
      <c r="F214" s="236" t="s">
        <v>532</v>
      </c>
      <c r="G214" s="218">
        <v>34440.559999999998</v>
      </c>
      <c r="H214" s="218">
        <v>41412.29</v>
      </c>
      <c r="I214" s="218">
        <v>75852.990000000005</v>
      </c>
      <c r="J214" s="218">
        <f>G214-C214</f>
        <v>9.9999999947613105E-3</v>
      </c>
      <c r="K214" s="218">
        <f>H214-D214</f>
        <v>0</v>
      </c>
      <c r="L214" s="218">
        <f>I214-E214</f>
        <v>1.0000000009313226E-2</v>
      </c>
      <c r="M214" s="220">
        <v>97.527299999961926</v>
      </c>
      <c r="N214" s="241"/>
      <c r="O214" s="221">
        <f t="shared" si="38"/>
        <v>8.2099999956990369E-2</v>
      </c>
      <c r="P214" s="222">
        <f t="shared" si="38"/>
        <v>0</v>
      </c>
      <c r="Q214" s="217">
        <f t="shared" si="36"/>
        <v>8.2099999956990369E-2</v>
      </c>
      <c r="R214" s="217"/>
      <c r="S214" s="220">
        <f t="shared" si="37"/>
        <v>97.445200000004931</v>
      </c>
      <c r="T214" s="222" t="str">
        <f>B214</f>
        <v xml:space="preserve">№182 </v>
      </c>
    </row>
    <row r="215" spans="1:21" ht="17.100000000000001" customHeight="1" x14ac:dyDescent="0.25">
      <c r="A215" s="64" t="s">
        <v>421</v>
      </c>
      <c r="B215" s="223" t="s">
        <v>426</v>
      </c>
      <c r="C215" s="226">
        <v>4022.46</v>
      </c>
      <c r="D215" s="226">
        <v>874.36</v>
      </c>
      <c r="E215" s="226">
        <v>4896.83</v>
      </c>
      <c r="F215" s="237" t="s">
        <v>580</v>
      </c>
      <c r="G215" s="226">
        <v>4022.46</v>
      </c>
      <c r="H215" s="226">
        <v>874.36</v>
      </c>
      <c r="I215" s="226">
        <v>4896.83</v>
      </c>
      <c r="J215" s="226">
        <f>G215-C215</f>
        <v>0</v>
      </c>
      <c r="K215" s="226">
        <f>H215-D215</f>
        <v>0</v>
      </c>
      <c r="L215" s="226">
        <f>I215-E215</f>
        <v>0</v>
      </c>
      <c r="M215" s="227">
        <v>-167.46280000000036</v>
      </c>
      <c r="N215" s="242"/>
      <c r="O215" s="228"/>
      <c r="P215" s="229"/>
      <c r="Q215" s="223"/>
      <c r="R215" s="223"/>
      <c r="S215" s="227">
        <f>M215-Q215+N215+R215</f>
        <v>-167.46280000000036</v>
      </c>
      <c r="T215" s="229" t="str">
        <f>B215</f>
        <v>№183 сбыт</v>
      </c>
    </row>
    <row r="216" spans="1:21" ht="17.100000000000001" customHeight="1" x14ac:dyDescent="0.25">
      <c r="A216" s="64"/>
      <c r="B216" s="217" t="s">
        <v>228</v>
      </c>
      <c r="C216" s="218">
        <v>20119.88</v>
      </c>
      <c r="D216" s="218">
        <v>9531.57</v>
      </c>
      <c r="E216" s="218">
        <v>29651.46</v>
      </c>
      <c r="F216" s="236" t="s">
        <v>533</v>
      </c>
      <c r="G216" s="218">
        <v>20119.900000000001</v>
      </c>
      <c r="H216" s="218">
        <v>9531.58</v>
      </c>
      <c r="I216" s="218">
        <v>29651.49</v>
      </c>
      <c r="J216" s="218">
        <f>G216-C216</f>
        <v>2.0000000000436557E-2</v>
      </c>
      <c r="K216" s="218">
        <f>H216-D216</f>
        <v>1.0000000000218279E-2</v>
      </c>
      <c r="L216" s="218">
        <f>I216-E216</f>
        <v>3.0000000002473826E-2</v>
      </c>
      <c r="M216" s="220">
        <v>-796.52480000000151</v>
      </c>
      <c r="N216" s="241">
        <v>800</v>
      </c>
      <c r="O216" s="221">
        <f t="shared" si="38"/>
        <v>0.16420000000358415</v>
      </c>
      <c r="P216" s="222">
        <f t="shared" si="38"/>
        <v>3.2400000000707224E-2</v>
      </c>
      <c r="Q216" s="217">
        <f t="shared" si="36"/>
        <v>0.19660000000429137</v>
      </c>
      <c r="R216" s="217"/>
      <c r="S216" s="220">
        <f>M216-Q216+N216+R216</f>
        <v>3.2785999999941851</v>
      </c>
      <c r="T216" s="222" t="str">
        <f>B216</f>
        <v xml:space="preserve">№184 </v>
      </c>
    </row>
    <row r="217" spans="1:21" ht="17.100000000000001" customHeight="1" x14ac:dyDescent="0.25">
      <c r="A217" s="64"/>
      <c r="B217" s="217" t="s">
        <v>229</v>
      </c>
      <c r="C217" s="232"/>
      <c r="D217" s="232"/>
      <c r="E217" s="232"/>
      <c r="F217" s="233"/>
      <c r="G217" s="232"/>
      <c r="H217" s="232"/>
      <c r="I217" s="232"/>
      <c r="J217" s="218">
        <f>G217-C217</f>
        <v>0</v>
      </c>
      <c r="K217" s="218">
        <f>H217-D217</f>
        <v>0</v>
      </c>
      <c r="L217" s="218">
        <f>I217-E217</f>
        <v>0</v>
      </c>
      <c r="M217" s="220">
        <v>93.497400000000056</v>
      </c>
      <c r="N217" s="241"/>
      <c r="O217" s="221"/>
      <c r="P217" s="222">
        <f t="shared" ref="P217:P222" si="39">K217*P$6</f>
        <v>0</v>
      </c>
      <c r="Q217" s="217">
        <f t="shared" si="36"/>
        <v>0</v>
      </c>
      <c r="R217" s="217"/>
      <c r="S217" s="220">
        <f t="shared" si="37"/>
        <v>93.497400000000056</v>
      </c>
      <c r="T217" s="222" t="str">
        <f>B217</f>
        <v xml:space="preserve">№185 </v>
      </c>
    </row>
    <row r="218" spans="1:21" ht="17.100000000000001" customHeight="1" x14ac:dyDescent="0.25">
      <c r="A218" s="64" t="s">
        <v>420</v>
      </c>
      <c r="B218" s="223" t="s">
        <v>425</v>
      </c>
      <c r="C218" s="224"/>
      <c r="D218" s="224"/>
      <c r="E218" s="224"/>
      <c r="F218" s="231"/>
      <c r="G218" s="224"/>
      <c r="H218" s="224"/>
      <c r="I218" s="224"/>
      <c r="J218" s="226">
        <f>G218-C218</f>
        <v>0</v>
      </c>
      <c r="K218" s="226">
        <f>H218-D218</f>
        <v>0</v>
      </c>
      <c r="L218" s="226">
        <f>I218-E218</f>
        <v>0</v>
      </c>
      <c r="M218" s="227">
        <v>-1087.9956000000004</v>
      </c>
      <c r="N218" s="242"/>
      <c r="O218" s="228">
        <f>J218*O$6</f>
        <v>0</v>
      </c>
      <c r="P218" s="229">
        <f t="shared" si="39"/>
        <v>0</v>
      </c>
      <c r="Q218" s="223">
        <f t="shared" si="36"/>
        <v>0</v>
      </c>
      <c r="R218" s="223"/>
      <c r="S218" s="227">
        <f t="shared" si="37"/>
        <v>-1087.9956000000004</v>
      </c>
      <c r="T218" s="229" t="str">
        <f>B218</f>
        <v>№186 сбыт</v>
      </c>
    </row>
    <row r="219" spans="1:21" ht="17.100000000000001" customHeight="1" x14ac:dyDescent="0.25">
      <c r="A219" s="64" t="s">
        <v>323</v>
      </c>
      <c r="B219" s="223" t="s">
        <v>231</v>
      </c>
      <c r="C219" s="224"/>
      <c r="D219" s="224"/>
      <c r="E219" s="224"/>
      <c r="F219" s="231"/>
      <c r="G219" s="224"/>
      <c r="H219" s="224"/>
      <c r="I219" s="224"/>
      <c r="J219" s="226">
        <f>G219-C219</f>
        <v>0</v>
      </c>
      <c r="K219" s="226">
        <f>H219-D219</f>
        <v>0</v>
      </c>
      <c r="L219" s="226">
        <f>I219-E219</f>
        <v>0</v>
      </c>
      <c r="M219" s="227">
        <v>456.75890000000038</v>
      </c>
      <c r="N219" s="242"/>
      <c r="O219" s="228"/>
      <c r="P219" s="229">
        <f t="shared" si="39"/>
        <v>0</v>
      </c>
      <c r="Q219" s="223">
        <f t="shared" si="36"/>
        <v>0</v>
      </c>
      <c r="R219" s="223"/>
      <c r="S219" s="227">
        <f t="shared" si="37"/>
        <v>456.75890000000038</v>
      </c>
      <c r="T219" s="229" t="str">
        <f>B219</f>
        <v>№187 сбыт</v>
      </c>
    </row>
    <row r="220" spans="1:21" ht="17.100000000000001" customHeight="1" x14ac:dyDescent="0.25">
      <c r="A220" s="64" t="s">
        <v>430</v>
      </c>
      <c r="B220" s="223" t="s">
        <v>431</v>
      </c>
      <c r="C220" s="224"/>
      <c r="D220" s="224"/>
      <c r="E220" s="224"/>
      <c r="F220" s="231"/>
      <c r="G220" s="224"/>
      <c r="H220" s="224"/>
      <c r="I220" s="224"/>
      <c r="J220" s="226">
        <f>G220-C220</f>
        <v>0</v>
      </c>
      <c r="K220" s="226">
        <f>H220-D220</f>
        <v>0</v>
      </c>
      <c r="L220" s="226">
        <f>I220-E220</f>
        <v>0</v>
      </c>
      <c r="M220" s="227">
        <v>34.937099999999191</v>
      </c>
      <c r="N220" s="242"/>
      <c r="O220" s="228">
        <f>J220*O$6</f>
        <v>0</v>
      </c>
      <c r="P220" s="229">
        <f t="shared" si="39"/>
        <v>0</v>
      </c>
      <c r="Q220" s="223">
        <f t="shared" si="36"/>
        <v>0</v>
      </c>
      <c r="R220" s="223"/>
      <c r="S220" s="227">
        <f t="shared" si="37"/>
        <v>34.937099999999191</v>
      </c>
      <c r="T220" s="229" t="str">
        <f>B220</f>
        <v>№188\1 сбыт</v>
      </c>
    </row>
    <row r="221" spans="1:21" ht="17.100000000000001" customHeight="1" x14ac:dyDescent="0.25">
      <c r="A221" s="64"/>
      <c r="B221" s="217" t="s">
        <v>233</v>
      </c>
      <c r="C221" s="232"/>
      <c r="D221" s="232"/>
      <c r="E221" s="232"/>
      <c r="F221" s="233"/>
      <c r="G221" s="232"/>
      <c r="H221" s="232"/>
      <c r="I221" s="232"/>
      <c r="J221" s="218">
        <f>G221-C221</f>
        <v>0</v>
      </c>
      <c r="K221" s="218">
        <f>H221-D221</f>
        <v>0</v>
      </c>
      <c r="L221" s="218">
        <f>I221-E221</f>
        <v>0</v>
      </c>
      <c r="M221" s="220">
        <v>4015.6006999999977</v>
      </c>
      <c r="N221" s="241"/>
      <c r="O221" s="221">
        <f>J221*O$6</f>
        <v>0</v>
      </c>
      <c r="P221" s="222">
        <f t="shared" si="39"/>
        <v>0</v>
      </c>
      <c r="Q221" s="217">
        <f t="shared" si="36"/>
        <v>0</v>
      </c>
      <c r="R221" s="217"/>
      <c r="S221" s="220">
        <f t="shared" si="37"/>
        <v>4015.6006999999977</v>
      </c>
      <c r="T221" s="222" t="str">
        <f>B221</f>
        <v xml:space="preserve">№188\2 </v>
      </c>
    </row>
    <row r="222" spans="1:21" ht="17.100000000000001" customHeight="1" x14ac:dyDescent="0.25">
      <c r="A222" s="88" t="s">
        <v>567</v>
      </c>
      <c r="B222" s="223" t="s">
        <v>234</v>
      </c>
      <c r="C222" s="226">
        <v>9247.2100000000009</v>
      </c>
      <c r="D222" s="226">
        <v>4465.45</v>
      </c>
      <c r="E222" s="226">
        <v>13712.68</v>
      </c>
      <c r="F222" s="237" t="s">
        <v>534</v>
      </c>
      <c r="G222" s="226">
        <v>9247.2199999999993</v>
      </c>
      <c r="H222" s="226">
        <v>4465.45</v>
      </c>
      <c r="I222" s="226">
        <v>13712.7</v>
      </c>
      <c r="J222" s="226">
        <f>G222-C222</f>
        <v>9.9999999983992893E-3</v>
      </c>
      <c r="K222" s="226">
        <f>H222-D222</f>
        <v>0</v>
      </c>
      <c r="L222" s="226">
        <f>I222-E222</f>
        <v>2.0000000000436557E-2</v>
      </c>
      <c r="M222" s="227">
        <v>-252.65440000000569</v>
      </c>
      <c r="N222" s="242"/>
      <c r="O222" s="228">
        <f>J222*O$6</f>
        <v>8.2099999986858171E-2</v>
      </c>
      <c r="P222" s="229">
        <f t="shared" si="39"/>
        <v>0</v>
      </c>
      <c r="Q222" s="223">
        <f t="shared" si="36"/>
        <v>8.2099999986858171E-2</v>
      </c>
      <c r="R222" s="223"/>
      <c r="S222" s="227">
        <f>M222-Q222+N222+R222</f>
        <v>-252.73649999999256</v>
      </c>
      <c r="T222" s="229" t="str">
        <f>B222</f>
        <v xml:space="preserve">№189 </v>
      </c>
    </row>
    <row r="223" spans="1:21" ht="17.100000000000001" customHeight="1" x14ac:dyDescent="0.25">
      <c r="A223" s="64" t="s">
        <v>368</v>
      </c>
      <c r="B223" s="223" t="s">
        <v>394</v>
      </c>
      <c r="C223" s="224"/>
      <c r="D223" s="224"/>
      <c r="E223" s="224"/>
      <c r="F223" s="231"/>
      <c r="G223" s="224"/>
      <c r="H223" s="224"/>
      <c r="I223" s="224"/>
      <c r="J223" s="226">
        <f>G223-C223</f>
        <v>0</v>
      </c>
      <c r="K223" s="226">
        <f>H223-D223</f>
        <v>0</v>
      </c>
      <c r="L223" s="226">
        <f>I223-E223</f>
        <v>0</v>
      </c>
      <c r="M223" s="227">
        <v>6.8200000001070293E-2</v>
      </c>
      <c r="N223" s="242"/>
      <c r="O223" s="228"/>
      <c r="P223" s="229"/>
      <c r="Q223" s="223"/>
      <c r="R223" s="223"/>
      <c r="S223" s="227">
        <f t="shared" si="37"/>
        <v>6.8200000001070293E-2</v>
      </c>
      <c r="T223" s="229" t="str">
        <f>B223</f>
        <v>№190 сбыт</v>
      </c>
    </row>
    <row r="224" spans="1:21" ht="17.100000000000001" customHeight="1" x14ac:dyDescent="0.25">
      <c r="A224" s="64" t="s">
        <v>365</v>
      </c>
      <c r="B224" s="223" t="s">
        <v>393</v>
      </c>
      <c r="C224" s="224"/>
      <c r="D224" s="224"/>
      <c r="E224" s="224"/>
      <c r="F224" s="231"/>
      <c r="G224" s="224"/>
      <c r="H224" s="224"/>
      <c r="I224" s="224"/>
      <c r="J224" s="226">
        <f>G224-C224</f>
        <v>0</v>
      </c>
      <c r="K224" s="226">
        <f>H224-D224</f>
        <v>0</v>
      </c>
      <c r="L224" s="226">
        <f>I224-E224</f>
        <v>0</v>
      </c>
      <c r="M224" s="227">
        <v>84.592800000000807</v>
      </c>
      <c r="N224" s="242"/>
      <c r="O224" s="228"/>
      <c r="P224" s="229"/>
      <c r="Q224" s="223"/>
      <c r="R224" s="223"/>
      <c r="S224" s="227">
        <f>M224-Q224+N224+R224</f>
        <v>84.592800000000807</v>
      </c>
      <c r="T224" s="229" t="str">
        <f>B224</f>
        <v>№191 сбыт</v>
      </c>
    </row>
    <row r="225" spans="1:21" ht="17.100000000000001" customHeight="1" x14ac:dyDescent="0.25">
      <c r="A225" s="64" t="s">
        <v>309</v>
      </c>
      <c r="B225" s="223" t="s">
        <v>237</v>
      </c>
      <c r="C225" s="224"/>
      <c r="D225" s="224"/>
      <c r="E225" s="224"/>
      <c r="F225" s="231"/>
      <c r="G225" s="224"/>
      <c r="H225" s="224"/>
      <c r="I225" s="224"/>
      <c r="J225" s="226">
        <f>G225-C225</f>
        <v>0</v>
      </c>
      <c r="K225" s="226">
        <f>H225-D225</f>
        <v>0</v>
      </c>
      <c r="L225" s="226">
        <f>I225-E225</f>
        <v>0</v>
      </c>
      <c r="M225" s="227">
        <v>6844.78</v>
      </c>
      <c r="N225" s="242"/>
      <c r="O225" s="228">
        <f t="shared" ref="O225:O233" si="40">J225*O$6</f>
        <v>0</v>
      </c>
      <c r="P225" s="229">
        <f t="shared" ref="P225:P233" si="41">K225*P$6</f>
        <v>0</v>
      </c>
      <c r="Q225" s="223">
        <f t="shared" si="36"/>
        <v>0</v>
      </c>
      <c r="R225" s="223"/>
      <c r="S225" s="227">
        <f t="shared" si="37"/>
        <v>6844.78</v>
      </c>
      <c r="T225" s="229" t="str">
        <f>B225</f>
        <v>№202 сбыт</v>
      </c>
    </row>
    <row r="226" spans="1:21" ht="17.100000000000001" customHeight="1" x14ac:dyDescent="0.25">
      <c r="A226" s="64"/>
      <c r="B226" s="217" t="s">
        <v>238</v>
      </c>
      <c r="C226" s="218">
        <v>540.4</v>
      </c>
      <c r="D226" s="218">
        <v>220.23000000000002</v>
      </c>
      <c r="E226" s="218">
        <v>760.65</v>
      </c>
      <c r="F226" s="236" t="s">
        <v>238</v>
      </c>
      <c r="G226" s="218">
        <v>540.4</v>
      </c>
      <c r="H226" s="218">
        <v>220.23000000000002</v>
      </c>
      <c r="I226" s="218">
        <v>760.65</v>
      </c>
      <c r="J226" s="218">
        <f>G226-C226</f>
        <v>0</v>
      </c>
      <c r="K226" s="218">
        <f>H226-D226</f>
        <v>0</v>
      </c>
      <c r="L226" s="218">
        <f>I226-E226</f>
        <v>0</v>
      </c>
      <c r="M226" s="220">
        <v>1035.6718999999991</v>
      </c>
      <c r="N226" s="241"/>
      <c r="O226" s="221">
        <f t="shared" si="40"/>
        <v>0</v>
      </c>
      <c r="P226" s="222">
        <f t="shared" si="41"/>
        <v>0</v>
      </c>
      <c r="Q226" s="217">
        <f t="shared" si="36"/>
        <v>0</v>
      </c>
      <c r="R226" s="217"/>
      <c r="S226" s="220">
        <f t="shared" si="37"/>
        <v>1035.6718999999991</v>
      </c>
      <c r="T226" s="222" t="str">
        <f>B226</f>
        <v xml:space="preserve">№203 </v>
      </c>
    </row>
    <row r="227" spans="1:21" ht="17.100000000000001" customHeight="1" x14ac:dyDescent="0.25">
      <c r="A227" s="88" t="s">
        <v>567</v>
      </c>
      <c r="B227" s="223" t="s">
        <v>239</v>
      </c>
      <c r="C227" s="226">
        <v>5337.54</v>
      </c>
      <c r="D227" s="226">
        <v>2496.7800000000002</v>
      </c>
      <c r="E227" s="226">
        <v>7834.34</v>
      </c>
      <c r="F227" s="237" t="s">
        <v>581</v>
      </c>
      <c r="G227" s="226">
        <v>5337.54</v>
      </c>
      <c r="H227" s="226">
        <v>2496.7800000000002</v>
      </c>
      <c r="I227" s="226">
        <v>7834.34</v>
      </c>
      <c r="J227" s="226">
        <f>G227-C227</f>
        <v>0</v>
      </c>
      <c r="K227" s="226">
        <f>H227-D227</f>
        <v>0</v>
      </c>
      <c r="L227" s="226">
        <f>I227-E227</f>
        <v>0</v>
      </c>
      <c r="M227" s="227">
        <v>-21571.0324</v>
      </c>
      <c r="N227" s="242"/>
      <c r="O227" s="228"/>
      <c r="P227" s="229"/>
      <c r="Q227" s="223"/>
      <c r="R227" s="223"/>
      <c r="S227" s="227">
        <f>M227-Q227+N227+R227</f>
        <v>-21571.0324</v>
      </c>
      <c r="T227" s="229" t="str">
        <f>B227</f>
        <v xml:space="preserve">№204 </v>
      </c>
      <c r="U227" s="8" t="s">
        <v>439</v>
      </c>
    </row>
    <row r="228" spans="1:21" ht="17.100000000000001" customHeight="1" x14ac:dyDescent="0.25">
      <c r="A228" s="64"/>
      <c r="B228" s="217" t="s">
        <v>240</v>
      </c>
      <c r="C228" s="218">
        <v>167.55</v>
      </c>
      <c r="D228" s="218">
        <v>192.75</v>
      </c>
      <c r="E228" s="218">
        <v>360.3</v>
      </c>
      <c r="F228" s="236" t="s">
        <v>535</v>
      </c>
      <c r="G228" s="218">
        <v>167.55</v>
      </c>
      <c r="H228" s="218">
        <v>192.75</v>
      </c>
      <c r="I228" s="218">
        <v>360.31</v>
      </c>
      <c r="J228" s="218">
        <f>G228-C228</f>
        <v>0</v>
      </c>
      <c r="K228" s="218">
        <f>H228-D228</f>
        <v>0</v>
      </c>
      <c r="L228" s="218">
        <f>I228-E228</f>
        <v>9.9999999999909051E-3</v>
      </c>
      <c r="M228" s="220">
        <v>64.552300000000017</v>
      </c>
      <c r="N228" s="241"/>
      <c r="O228" s="221">
        <f t="shared" si="40"/>
        <v>0</v>
      </c>
      <c r="P228" s="222">
        <f t="shared" si="41"/>
        <v>0</v>
      </c>
      <c r="Q228" s="217">
        <f t="shared" si="36"/>
        <v>0</v>
      </c>
      <c r="R228" s="217"/>
      <c r="S228" s="220">
        <f t="shared" si="37"/>
        <v>64.552300000000017</v>
      </c>
      <c r="T228" s="222" t="str">
        <f>B228</f>
        <v xml:space="preserve">№205 </v>
      </c>
    </row>
    <row r="229" spans="1:21" ht="17.100000000000001" customHeight="1" x14ac:dyDescent="0.25">
      <c r="A229" s="64"/>
      <c r="B229" s="217" t="s">
        <v>241</v>
      </c>
      <c r="C229" s="218">
        <v>4859</v>
      </c>
      <c r="D229" s="218">
        <v>3704.38</v>
      </c>
      <c r="E229" s="218">
        <v>8563.42</v>
      </c>
      <c r="F229" s="236" t="s">
        <v>241</v>
      </c>
      <c r="G229" s="218">
        <v>4859</v>
      </c>
      <c r="H229" s="218">
        <v>3704.38</v>
      </c>
      <c r="I229" s="218">
        <v>8563.42</v>
      </c>
      <c r="J229" s="218">
        <f>G229-C229</f>
        <v>0</v>
      </c>
      <c r="K229" s="218">
        <f>H229-D229</f>
        <v>0</v>
      </c>
      <c r="L229" s="218">
        <f>I229-E229</f>
        <v>0</v>
      </c>
      <c r="M229" s="220">
        <v>4549.6353999999992</v>
      </c>
      <c r="N229" s="241"/>
      <c r="O229" s="221"/>
      <c r="P229" s="222"/>
      <c r="Q229" s="217"/>
      <c r="R229" s="217"/>
      <c r="S229" s="220">
        <f>M229-Q229+N229+R229</f>
        <v>4549.6353999999992</v>
      </c>
      <c r="T229" s="222" t="str">
        <f>B229</f>
        <v xml:space="preserve">№206 </v>
      </c>
    </row>
    <row r="230" spans="1:21" ht="17.100000000000001" customHeight="1" x14ac:dyDescent="0.25">
      <c r="A230" s="88" t="s">
        <v>566</v>
      </c>
      <c r="B230" s="223" t="s">
        <v>242</v>
      </c>
      <c r="C230" s="224"/>
      <c r="D230" s="224"/>
      <c r="E230" s="224"/>
      <c r="F230" s="231"/>
      <c r="G230" s="224"/>
      <c r="H230" s="224"/>
      <c r="I230" s="224"/>
      <c r="J230" s="226">
        <f>G230-C230</f>
        <v>0</v>
      </c>
      <c r="K230" s="226">
        <f>H230-D230</f>
        <v>0</v>
      </c>
      <c r="L230" s="226">
        <f>I230-E230</f>
        <v>0</v>
      </c>
      <c r="M230" s="227">
        <v>-74.169399999998234</v>
      </c>
      <c r="N230" s="242"/>
      <c r="O230" s="228"/>
      <c r="P230" s="229"/>
      <c r="Q230" s="223"/>
      <c r="R230" s="223"/>
      <c r="S230" s="227">
        <f>M230-Q230+N230+R230</f>
        <v>-74.169399999998234</v>
      </c>
      <c r="T230" s="229" t="str">
        <f>B230</f>
        <v xml:space="preserve">№207 </v>
      </c>
      <c r="U230" s="8" t="s">
        <v>439</v>
      </c>
    </row>
    <row r="231" spans="1:21" ht="17.100000000000001" customHeight="1" x14ac:dyDescent="0.25">
      <c r="A231" s="64"/>
      <c r="B231" s="217" t="s">
        <v>243</v>
      </c>
      <c r="C231" s="218">
        <v>10340.5</v>
      </c>
      <c r="D231" s="218">
        <v>4165.24</v>
      </c>
      <c r="E231" s="218">
        <v>14505.75</v>
      </c>
      <c r="F231" s="236" t="s">
        <v>243</v>
      </c>
      <c r="G231" s="218">
        <v>10457.06</v>
      </c>
      <c r="H231" s="218">
        <v>4235.03</v>
      </c>
      <c r="I231" s="218">
        <v>14692.11</v>
      </c>
      <c r="J231" s="218">
        <f>G231-C231</f>
        <v>116.55999999999949</v>
      </c>
      <c r="K231" s="218">
        <f>H231-D231</f>
        <v>69.789999999999964</v>
      </c>
      <c r="L231" s="218">
        <f>I231-E231</f>
        <v>186.36000000000058</v>
      </c>
      <c r="M231" s="220">
        <v>-3123.6335000000004</v>
      </c>
      <c r="N231" s="241"/>
      <c r="O231" s="218">
        <f t="shared" si="40"/>
        <v>956.95759999999586</v>
      </c>
      <c r="P231" s="222">
        <f t="shared" si="41"/>
        <v>226.11959999999991</v>
      </c>
      <c r="Q231" s="217">
        <f t="shared" si="36"/>
        <v>1183.0771999999959</v>
      </c>
      <c r="R231" s="217"/>
      <c r="S231" s="220">
        <f t="shared" si="37"/>
        <v>-4306.710699999996</v>
      </c>
      <c r="T231" s="222" t="str">
        <f>B231</f>
        <v xml:space="preserve">№208 </v>
      </c>
    </row>
    <row r="232" spans="1:21" ht="17.100000000000001" customHeight="1" x14ac:dyDescent="0.25">
      <c r="A232" s="64"/>
      <c r="B232" s="217" t="s">
        <v>244</v>
      </c>
      <c r="C232" s="232"/>
      <c r="D232" s="232"/>
      <c r="E232" s="232"/>
      <c r="F232" s="233"/>
      <c r="G232" s="232"/>
      <c r="H232" s="232"/>
      <c r="I232" s="232"/>
      <c r="J232" s="218">
        <f>G232-C232</f>
        <v>0</v>
      </c>
      <c r="K232" s="218">
        <f>H232-D232</f>
        <v>0</v>
      </c>
      <c r="L232" s="218">
        <f>I232-E232</f>
        <v>0</v>
      </c>
      <c r="M232" s="220">
        <v>4925.0938999999989</v>
      </c>
      <c r="N232" s="241"/>
      <c r="O232" s="221">
        <f t="shared" si="40"/>
        <v>0</v>
      </c>
      <c r="P232" s="222">
        <f t="shared" si="41"/>
        <v>0</v>
      </c>
      <c r="Q232" s="217">
        <f t="shared" si="36"/>
        <v>0</v>
      </c>
      <c r="R232" s="217"/>
      <c r="S232" s="220">
        <f t="shared" si="37"/>
        <v>4925.0938999999989</v>
      </c>
      <c r="T232" s="222" t="str">
        <f>B232</f>
        <v xml:space="preserve">№209 </v>
      </c>
    </row>
    <row r="233" spans="1:21" ht="17.100000000000001" customHeight="1" x14ac:dyDescent="0.25">
      <c r="A233" s="64"/>
      <c r="B233" s="217" t="s">
        <v>245</v>
      </c>
      <c r="C233" s="232"/>
      <c r="D233" s="232"/>
      <c r="E233" s="232"/>
      <c r="F233" s="233"/>
      <c r="G233" s="232"/>
      <c r="H233" s="232"/>
      <c r="I233" s="232"/>
      <c r="J233" s="218">
        <f>G233-C233</f>
        <v>0</v>
      </c>
      <c r="K233" s="218">
        <f>H233-D233</f>
        <v>0</v>
      </c>
      <c r="L233" s="218">
        <f>I233-E233</f>
        <v>0</v>
      </c>
      <c r="M233" s="220">
        <v>-2.6299999998627754E-2</v>
      </c>
      <c r="N233" s="241"/>
      <c r="O233" s="221">
        <f t="shared" si="40"/>
        <v>0</v>
      </c>
      <c r="P233" s="222">
        <f t="shared" si="41"/>
        <v>0</v>
      </c>
      <c r="Q233" s="217">
        <f t="shared" si="36"/>
        <v>0</v>
      </c>
      <c r="R233" s="217"/>
      <c r="S233" s="220">
        <f t="shared" si="37"/>
        <v>-2.6299999998627754E-2</v>
      </c>
      <c r="T233" s="222" t="str">
        <f>B233</f>
        <v xml:space="preserve">№210 </v>
      </c>
    </row>
    <row r="234" spans="1:21" ht="17.100000000000001" customHeight="1" x14ac:dyDescent="0.25">
      <c r="A234" s="64" t="s">
        <v>338</v>
      </c>
      <c r="B234" s="223" t="s">
        <v>246</v>
      </c>
      <c r="C234" s="224"/>
      <c r="D234" s="224"/>
      <c r="E234" s="224"/>
      <c r="F234" s="231"/>
      <c r="G234" s="224"/>
      <c r="H234" s="224"/>
      <c r="I234" s="224"/>
      <c r="J234" s="226">
        <f>G234-C234</f>
        <v>0</v>
      </c>
      <c r="K234" s="226">
        <f>H234-D234</f>
        <v>0</v>
      </c>
      <c r="L234" s="226">
        <f>I234-E234</f>
        <v>0</v>
      </c>
      <c r="M234" s="227">
        <v>1.8999999992956873E-3</v>
      </c>
      <c r="N234" s="242"/>
      <c r="O234" s="228"/>
      <c r="P234" s="229">
        <f t="shared" ref="P234:P238" si="42">K234*P$6</f>
        <v>0</v>
      </c>
      <c r="Q234" s="223">
        <f t="shared" si="36"/>
        <v>0</v>
      </c>
      <c r="R234" s="223"/>
      <c r="S234" s="227">
        <f t="shared" si="37"/>
        <v>1.8999999992956873E-3</v>
      </c>
      <c r="T234" s="229" t="str">
        <f>B234</f>
        <v>№210а сбыт</v>
      </c>
    </row>
    <row r="235" spans="1:21" ht="17.100000000000001" customHeight="1" x14ac:dyDescent="0.25">
      <c r="A235" s="65" t="s">
        <v>590</v>
      </c>
      <c r="B235" s="223" t="s">
        <v>591</v>
      </c>
      <c r="C235" s="226">
        <v>7376.06</v>
      </c>
      <c r="D235" s="226">
        <v>3650.14</v>
      </c>
      <c r="E235" s="226">
        <v>11026.210000000001</v>
      </c>
      <c r="F235" s="237" t="s">
        <v>247</v>
      </c>
      <c r="G235" s="226">
        <v>7376.06</v>
      </c>
      <c r="H235" s="226">
        <v>3650.14</v>
      </c>
      <c r="I235" s="226">
        <v>11026.210000000001</v>
      </c>
      <c r="J235" s="226">
        <f>G235-C235</f>
        <v>0</v>
      </c>
      <c r="K235" s="226">
        <f>H235-D235</f>
        <v>0</v>
      </c>
      <c r="L235" s="226">
        <f>I235-E235</f>
        <v>0</v>
      </c>
      <c r="M235" s="227">
        <v>-2830.9035000000049</v>
      </c>
      <c r="N235" s="242"/>
      <c r="O235" s="226">
        <f>J235*O$6</f>
        <v>0</v>
      </c>
      <c r="P235" s="229">
        <f t="shared" si="42"/>
        <v>0</v>
      </c>
      <c r="Q235" s="223">
        <f t="shared" si="36"/>
        <v>0</v>
      </c>
      <c r="R235" s="223"/>
      <c r="S235" s="227">
        <f t="shared" si="37"/>
        <v>-2830.9035000000049</v>
      </c>
      <c r="T235" s="229" t="str">
        <f>B235</f>
        <v>№211 сбыт</v>
      </c>
      <c r="U235" t="s">
        <v>592</v>
      </c>
    </row>
    <row r="236" spans="1:21" ht="17.100000000000001" customHeight="1" x14ac:dyDescent="0.25">
      <c r="A236" s="64"/>
      <c r="B236" s="217" t="s">
        <v>248</v>
      </c>
      <c r="C236" s="218">
        <v>8189.67</v>
      </c>
      <c r="D236" s="218">
        <v>3540.15</v>
      </c>
      <c r="E236" s="218">
        <v>11729.82</v>
      </c>
      <c r="F236" s="236" t="s">
        <v>536</v>
      </c>
      <c r="G236" s="218">
        <v>8189.67</v>
      </c>
      <c r="H236" s="218">
        <v>3540.15</v>
      </c>
      <c r="I236" s="218">
        <v>11729.82</v>
      </c>
      <c r="J236" s="218">
        <f>G236-C236</f>
        <v>0</v>
      </c>
      <c r="K236" s="218">
        <f>H236-D236</f>
        <v>0</v>
      </c>
      <c r="L236" s="218">
        <f>I236-E236</f>
        <v>0</v>
      </c>
      <c r="M236" s="220">
        <v>-1957.085500000001</v>
      </c>
      <c r="N236" s="241"/>
      <c r="O236" s="221">
        <f>J236*O$6</f>
        <v>0</v>
      </c>
      <c r="P236" s="222">
        <f t="shared" si="42"/>
        <v>0</v>
      </c>
      <c r="Q236" s="217">
        <f t="shared" si="36"/>
        <v>0</v>
      </c>
      <c r="R236" s="217"/>
      <c r="S236" s="220">
        <f t="shared" si="37"/>
        <v>-1957.085500000001</v>
      </c>
      <c r="T236" s="222" t="str">
        <f>B236</f>
        <v xml:space="preserve">№212 </v>
      </c>
    </row>
    <row r="237" spans="1:21" ht="17.100000000000001" customHeight="1" x14ac:dyDescent="0.25">
      <c r="A237" s="64"/>
      <c r="B237" s="217" t="s">
        <v>249</v>
      </c>
      <c r="C237" s="218">
        <v>1353.27</v>
      </c>
      <c r="D237" s="218">
        <v>985.38</v>
      </c>
      <c r="E237" s="218">
        <v>2338.66</v>
      </c>
      <c r="F237" s="236" t="s">
        <v>537</v>
      </c>
      <c r="G237" s="218">
        <v>1353.27</v>
      </c>
      <c r="H237" s="218">
        <v>985.38</v>
      </c>
      <c r="I237" s="218">
        <v>2338.66</v>
      </c>
      <c r="J237" s="218">
        <f>G237-C237</f>
        <v>0</v>
      </c>
      <c r="K237" s="218">
        <f>H237-D237</f>
        <v>0</v>
      </c>
      <c r="L237" s="218">
        <f>I237-E237</f>
        <v>0</v>
      </c>
      <c r="M237" s="220">
        <v>-43.059400000002597</v>
      </c>
      <c r="N237" s="241"/>
      <c r="O237" s="221">
        <f>J237*O$6</f>
        <v>0</v>
      </c>
      <c r="P237" s="222">
        <f t="shared" si="42"/>
        <v>0</v>
      </c>
      <c r="Q237" s="217">
        <f t="shared" si="36"/>
        <v>0</v>
      </c>
      <c r="R237" s="217"/>
      <c r="S237" s="220">
        <f t="shared" si="37"/>
        <v>-43.059400000002597</v>
      </c>
      <c r="T237" s="222" t="str">
        <f>B237</f>
        <v xml:space="preserve">№213 </v>
      </c>
    </row>
    <row r="238" spans="1:21" ht="17.100000000000001" customHeight="1" x14ac:dyDescent="0.25">
      <c r="A238" s="64"/>
      <c r="B238" s="217" t="s">
        <v>250</v>
      </c>
      <c r="C238" s="218">
        <v>25628.720000000001</v>
      </c>
      <c r="D238" s="218">
        <v>12464.82</v>
      </c>
      <c r="E238" s="218">
        <v>38093.550000000003</v>
      </c>
      <c r="F238" s="236" t="s">
        <v>250</v>
      </c>
      <c r="G238" s="218">
        <v>25628.720000000001</v>
      </c>
      <c r="H238" s="218">
        <v>12464.82</v>
      </c>
      <c r="I238" s="218">
        <v>38093.550000000003</v>
      </c>
      <c r="J238" s="218">
        <f>G238-C238</f>
        <v>0</v>
      </c>
      <c r="K238" s="218">
        <f>H238-D238</f>
        <v>0</v>
      </c>
      <c r="L238" s="218">
        <f>I238-E238</f>
        <v>0</v>
      </c>
      <c r="M238" s="220">
        <v>-4008.750100000002</v>
      </c>
      <c r="N238" s="241"/>
      <c r="O238" s="221">
        <f>J238*O$6</f>
        <v>0</v>
      </c>
      <c r="P238" s="222">
        <f t="shared" si="42"/>
        <v>0</v>
      </c>
      <c r="Q238" s="217">
        <f>SUM(O238:P238)</f>
        <v>0</v>
      </c>
      <c r="R238" s="217"/>
      <c r="S238" s="220">
        <f>M238-Q238+N238+R238</f>
        <v>-4008.750100000002</v>
      </c>
      <c r="T238" s="222" t="str">
        <f>B238</f>
        <v xml:space="preserve">№214 </v>
      </c>
    </row>
    <row r="239" spans="1:21" ht="17.100000000000001" customHeight="1" x14ac:dyDescent="0.25">
      <c r="A239" s="64"/>
      <c r="B239" s="217" t="s">
        <v>538</v>
      </c>
      <c r="C239" s="218">
        <v>32868.6</v>
      </c>
      <c r="D239" s="218">
        <v>14012.84</v>
      </c>
      <c r="E239" s="218">
        <v>46882.28</v>
      </c>
      <c r="F239" s="236" t="s">
        <v>538</v>
      </c>
      <c r="G239" s="218">
        <v>32868.68</v>
      </c>
      <c r="H239" s="218">
        <v>14012.84</v>
      </c>
      <c r="I239" s="218">
        <v>46882.37</v>
      </c>
      <c r="J239" s="218">
        <f>G239-C239</f>
        <v>8.000000000174623E-2</v>
      </c>
      <c r="K239" s="218">
        <f>H239-D239</f>
        <v>0</v>
      </c>
      <c r="L239" s="218">
        <f>I239-E239</f>
        <v>9.0000000003783498E-2</v>
      </c>
      <c r="M239" s="220"/>
      <c r="N239" s="241"/>
      <c r="O239" s="221"/>
      <c r="P239" s="222"/>
      <c r="Q239" s="217"/>
      <c r="R239" s="217"/>
      <c r="S239" s="220"/>
      <c r="T239" s="222"/>
    </row>
    <row r="240" spans="1:21" ht="17.100000000000001" customHeight="1" x14ac:dyDescent="0.25">
      <c r="A240" s="84" t="s">
        <v>436</v>
      </c>
      <c r="B240" s="223" t="s">
        <v>251</v>
      </c>
      <c r="C240" s="226">
        <v>16698.89</v>
      </c>
      <c r="D240" s="226">
        <v>7931.45</v>
      </c>
      <c r="E240" s="226">
        <v>24630.47</v>
      </c>
      <c r="F240" s="237" t="s">
        <v>251</v>
      </c>
      <c r="G240" s="226">
        <v>16698.89</v>
      </c>
      <c r="H240" s="226">
        <v>7931.45</v>
      </c>
      <c r="I240" s="226">
        <v>24630.47</v>
      </c>
      <c r="J240" s="226">
        <f>G240-C240</f>
        <v>0</v>
      </c>
      <c r="K240" s="226">
        <f>H240-D240</f>
        <v>0</v>
      </c>
      <c r="L240" s="226">
        <f>I240-E240</f>
        <v>0</v>
      </c>
      <c r="M240" s="227">
        <v>-2.3999999739316991E-3</v>
      </c>
      <c r="N240" s="242"/>
      <c r="O240" s="226"/>
      <c r="P240" s="229"/>
      <c r="Q240" s="223"/>
      <c r="R240" s="223"/>
      <c r="S240" s="227">
        <f>M240-Q240+N240+R240</f>
        <v>-2.3999999739316991E-3</v>
      </c>
      <c r="T240" s="229" t="s">
        <v>251</v>
      </c>
      <c r="U240" s="81" t="s">
        <v>437</v>
      </c>
    </row>
    <row r="241" spans="1:20" ht="17.100000000000001" customHeight="1" x14ac:dyDescent="0.25">
      <c r="A241" s="64" t="s">
        <v>320</v>
      </c>
      <c r="B241" s="223" t="s">
        <v>252</v>
      </c>
      <c r="C241" s="224"/>
      <c r="D241" s="224"/>
      <c r="E241" s="224"/>
      <c r="F241" s="231"/>
      <c r="G241" s="224"/>
      <c r="H241" s="224"/>
      <c r="I241" s="224"/>
      <c r="J241" s="226">
        <f>G241-C241</f>
        <v>0</v>
      </c>
      <c r="K241" s="226">
        <f>H241-D241</f>
        <v>0</v>
      </c>
      <c r="L241" s="226">
        <f>I241-E241</f>
        <v>0</v>
      </c>
      <c r="M241" s="227">
        <v>1794.353700000001</v>
      </c>
      <c r="N241" s="242"/>
      <c r="O241" s="226"/>
      <c r="P241" s="229"/>
      <c r="Q241" s="223"/>
      <c r="R241" s="223"/>
      <c r="S241" s="227">
        <f t="shared" si="37"/>
        <v>1794.353700000001</v>
      </c>
      <c r="T241" s="229" t="str">
        <f>B241</f>
        <v>№216сбыт</v>
      </c>
    </row>
    <row r="242" spans="1:20" ht="17.100000000000001" customHeight="1" x14ac:dyDescent="0.25">
      <c r="A242" s="64" t="s">
        <v>328</v>
      </c>
      <c r="B242" s="223" t="s">
        <v>253</v>
      </c>
      <c r="C242" s="224"/>
      <c r="D242" s="224"/>
      <c r="E242" s="224"/>
      <c r="F242" s="231"/>
      <c r="G242" s="224"/>
      <c r="H242" s="224"/>
      <c r="I242" s="224"/>
      <c r="J242" s="226">
        <f>G242-C242</f>
        <v>0</v>
      </c>
      <c r="K242" s="226">
        <f>H242-D242</f>
        <v>0</v>
      </c>
      <c r="L242" s="226">
        <f>I242-E242</f>
        <v>0</v>
      </c>
      <c r="M242" s="227">
        <v>-2.9000000035921403E-3</v>
      </c>
      <c r="N242" s="242"/>
      <c r="O242" s="228"/>
      <c r="P242" s="229">
        <f t="shared" ref="P242:P256" si="43">K242*P$6</f>
        <v>0</v>
      </c>
      <c r="Q242" s="223">
        <f t="shared" si="36"/>
        <v>0</v>
      </c>
      <c r="R242" s="223"/>
      <c r="S242" s="227">
        <f t="shared" si="37"/>
        <v>-2.9000000035921403E-3</v>
      </c>
      <c r="T242" s="229" t="str">
        <f>B242</f>
        <v>№217 сбыт</v>
      </c>
    </row>
    <row r="243" spans="1:20" ht="17.100000000000001" customHeight="1" x14ac:dyDescent="0.25">
      <c r="A243" s="64"/>
      <c r="B243" s="223" t="s">
        <v>254</v>
      </c>
      <c r="C243" s="226">
        <v>573.66999999999996</v>
      </c>
      <c r="D243" s="226">
        <v>1808.51</v>
      </c>
      <c r="E243" s="226">
        <v>2382.2000000000003</v>
      </c>
      <c r="F243" s="237" t="s">
        <v>582</v>
      </c>
      <c r="G243" s="226">
        <v>573.66999999999996</v>
      </c>
      <c r="H243" s="226">
        <v>1808.51</v>
      </c>
      <c r="I243" s="226">
        <v>2382.2000000000003</v>
      </c>
      <c r="J243" s="226">
        <f>G243-C243</f>
        <v>0</v>
      </c>
      <c r="K243" s="226">
        <f>H243-D243</f>
        <v>0</v>
      </c>
      <c r="L243" s="226">
        <f>I243-E243</f>
        <v>0</v>
      </c>
      <c r="M243" s="227">
        <v>827.22420000000034</v>
      </c>
      <c r="N243" s="242"/>
      <c r="O243" s="228"/>
      <c r="P243" s="229"/>
      <c r="Q243" s="223"/>
      <c r="R243" s="223"/>
      <c r="S243" s="227">
        <f>M243-Q243+N243+R243</f>
        <v>827.22420000000034</v>
      </c>
      <c r="T243" s="229" t="str">
        <f>B243</f>
        <v xml:space="preserve">№218 </v>
      </c>
    </row>
    <row r="244" spans="1:20" ht="17.100000000000001" customHeight="1" x14ac:dyDescent="0.25">
      <c r="A244" s="64" t="s">
        <v>349</v>
      </c>
      <c r="B244" s="223" t="s">
        <v>255</v>
      </c>
      <c r="C244" s="224"/>
      <c r="D244" s="224"/>
      <c r="E244" s="224"/>
      <c r="F244" s="231"/>
      <c r="G244" s="224"/>
      <c r="H244" s="224"/>
      <c r="I244" s="224"/>
      <c r="J244" s="226">
        <f>G244-C244</f>
        <v>0</v>
      </c>
      <c r="K244" s="226">
        <f>H244-D244</f>
        <v>0</v>
      </c>
      <c r="L244" s="226">
        <f>I244-E244</f>
        <v>0</v>
      </c>
      <c r="M244" s="227">
        <v>-762.72115699999904</v>
      </c>
      <c r="N244" s="242"/>
      <c r="O244" s="228"/>
      <c r="P244" s="229">
        <f t="shared" si="43"/>
        <v>0</v>
      </c>
      <c r="Q244" s="223">
        <f t="shared" si="36"/>
        <v>0</v>
      </c>
      <c r="R244" s="223"/>
      <c r="S244" s="227">
        <f t="shared" si="37"/>
        <v>-762.72115699999904</v>
      </c>
      <c r="T244" s="229" t="str">
        <f>B244</f>
        <v>№219 сбыт</v>
      </c>
    </row>
    <row r="245" spans="1:20" ht="17.100000000000001" customHeight="1" x14ac:dyDescent="0.25">
      <c r="A245" s="64"/>
      <c r="B245" s="223" t="s">
        <v>256</v>
      </c>
      <c r="C245" s="224"/>
      <c r="D245" s="224"/>
      <c r="E245" s="224"/>
      <c r="F245" s="231"/>
      <c r="G245" s="224"/>
      <c r="H245" s="224"/>
      <c r="I245" s="224"/>
      <c r="J245" s="226">
        <f>G245-C245</f>
        <v>0</v>
      </c>
      <c r="K245" s="226">
        <f>H245-D245</f>
        <v>0</v>
      </c>
      <c r="L245" s="226">
        <f>I245-E245</f>
        <v>0</v>
      </c>
      <c r="M245" s="227">
        <v>0.38249999999999318</v>
      </c>
      <c r="N245" s="242"/>
      <c r="O245" s="228">
        <f>J245*O$6</f>
        <v>0</v>
      </c>
      <c r="P245" s="229">
        <f t="shared" si="43"/>
        <v>0</v>
      </c>
      <c r="Q245" s="223">
        <f t="shared" si="36"/>
        <v>0</v>
      </c>
      <c r="R245" s="223"/>
      <c r="S245" s="227">
        <f t="shared" si="37"/>
        <v>0.38249999999999318</v>
      </c>
      <c r="T245" s="229" t="str">
        <f>B245</f>
        <v xml:space="preserve">№220 </v>
      </c>
    </row>
    <row r="246" spans="1:20" ht="17.100000000000001" customHeight="1" x14ac:dyDescent="0.25">
      <c r="A246" s="64" t="s">
        <v>332</v>
      </c>
      <c r="B246" s="223" t="s">
        <v>392</v>
      </c>
      <c r="C246" s="224"/>
      <c r="D246" s="224"/>
      <c r="E246" s="224"/>
      <c r="F246" s="231"/>
      <c r="G246" s="224"/>
      <c r="H246" s="224"/>
      <c r="I246" s="224"/>
      <c r="J246" s="226">
        <f>G246-C246</f>
        <v>0</v>
      </c>
      <c r="K246" s="226">
        <f>H246-D246</f>
        <v>0</v>
      </c>
      <c r="L246" s="226">
        <f>I246-E246</f>
        <v>0</v>
      </c>
      <c r="M246" s="227">
        <v>5380.6573000000026</v>
      </c>
      <c r="N246" s="242"/>
      <c r="O246" s="228">
        <f>J246*O$6</f>
        <v>0</v>
      </c>
      <c r="P246" s="229">
        <f t="shared" si="43"/>
        <v>0</v>
      </c>
      <c r="Q246" s="223">
        <f t="shared" si="36"/>
        <v>0</v>
      </c>
      <c r="R246" s="223"/>
      <c r="S246" s="227">
        <f t="shared" si="37"/>
        <v>5380.6573000000026</v>
      </c>
      <c r="T246" s="229" t="str">
        <f>B246</f>
        <v>№221 сбыт</v>
      </c>
    </row>
    <row r="247" spans="1:20" ht="17.100000000000001" customHeight="1" x14ac:dyDescent="0.25">
      <c r="A247" s="64"/>
      <c r="B247" s="217" t="s">
        <v>258</v>
      </c>
      <c r="C247" s="218">
        <v>8620.44</v>
      </c>
      <c r="D247" s="218">
        <v>3177.19</v>
      </c>
      <c r="E247" s="218">
        <v>11798.03</v>
      </c>
      <c r="F247" s="236" t="s">
        <v>539</v>
      </c>
      <c r="G247" s="218">
        <v>8620.44</v>
      </c>
      <c r="H247" s="218">
        <v>3177.19</v>
      </c>
      <c r="I247" s="218">
        <v>11798.03</v>
      </c>
      <c r="J247" s="218">
        <f>G247-C247</f>
        <v>0</v>
      </c>
      <c r="K247" s="218">
        <f>H247-D247</f>
        <v>0</v>
      </c>
      <c r="L247" s="218">
        <f>I247-E247</f>
        <v>0</v>
      </c>
      <c r="M247" s="220">
        <v>1998.7180999999987</v>
      </c>
      <c r="N247" s="241"/>
      <c r="O247" s="221"/>
      <c r="P247" s="222">
        <f t="shared" si="43"/>
        <v>0</v>
      </c>
      <c r="Q247" s="217">
        <f t="shared" si="36"/>
        <v>0</v>
      </c>
      <c r="R247" s="217"/>
      <c r="S247" s="220">
        <f t="shared" si="37"/>
        <v>1998.7180999999987</v>
      </c>
      <c r="T247" s="222" t="str">
        <f>B247</f>
        <v xml:space="preserve">№222 </v>
      </c>
    </row>
    <row r="248" spans="1:20" ht="17.100000000000001" customHeight="1" x14ac:dyDescent="0.25">
      <c r="A248" s="65" t="s">
        <v>327</v>
      </c>
      <c r="B248" s="223" t="s">
        <v>259</v>
      </c>
      <c r="C248" s="224"/>
      <c r="D248" s="224"/>
      <c r="E248" s="224"/>
      <c r="F248" s="231"/>
      <c r="G248" s="224"/>
      <c r="H248" s="224"/>
      <c r="I248" s="224"/>
      <c r="J248" s="226">
        <f>G248-C248</f>
        <v>0</v>
      </c>
      <c r="K248" s="226">
        <f>H248-D248</f>
        <v>0</v>
      </c>
      <c r="L248" s="226">
        <f>I248-E248</f>
        <v>0</v>
      </c>
      <c r="M248" s="227">
        <v>-0.76620000000548316</v>
      </c>
      <c r="N248" s="242"/>
      <c r="O248" s="226"/>
      <c r="P248" s="229">
        <f t="shared" si="43"/>
        <v>0</v>
      </c>
      <c r="Q248" s="223">
        <f t="shared" si="36"/>
        <v>0</v>
      </c>
      <c r="R248" s="223"/>
      <c r="S248" s="227">
        <f t="shared" si="37"/>
        <v>-0.76620000000548316</v>
      </c>
      <c r="T248" s="229" t="str">
        <f>B248</f>
        <v>№223 сбыт</v>
      </c>
    </row>
    <row r="249" spans="1:20" ht="17.100000000000001" customHeight="1" x14ac:dyDescent="0.25">
      <c r="A249" s="64" t="s">
        <v>329</v>
      </c>
      <c r="B249" s="238" t="s">
        <v>260</v>
      </c>
      <c r="C249" s="224"/>
      <c r="D249" s="224"/>
      <c r="E249" s="224"/>
      <c r="F249" s="231"/>
      <c r="G249" s="224"/>
      <c r="H249" s="224"/>
      <c r="I249" s="224"/>
      <c r="J249" s="226">
        <f>G249-C249</f>
        <v>0</v>
      </c>
      <c r="K249" s="226">
        <f>H249-D249</f>
        <v>0</v>
      </c>
      <c r="L249" s="226">
        <f>I249-E249</f>
        <v>0</v>
      </c>
      <c r="M249" s="227">
        <v>4.4600000000173168E-2</v>
      </c>
      <c r="N249" s="242"/>
      <c r="O249" s="228">
        <f>J249*O$6</f>
        <v>0</v>
      </c>
      <c r="P249" s="229">
        <f t="shared" si="43"/>
        <v>0</v>
      </c>
      <c r="Q249" s="223">
        <f t="shared" si="36"/>
        <v>0</v>
      </c>
      <c r="R249" s="223"/>
      <c r="S249" s="227">
        <f t="shared" si="37"/>
        <v>4.4600000000173168E-2</v>
      </c>
      <c r="T249" s="229" t="str">
        <f>B249</f>
        <v xml:space="preserve">№224 сбыт </v>
      </c>
    </row>
    <row r="250" spans="1:20" ht="17.100000000000001" customHeight="1" x14ac:dyDescent="0.25">
      <c r="A250" s="64"/>
      <c r="B250" s="217" t="s">
        <v>261</v>
      </c>
      <c r="C250" s="218">
        <v>2.37</v>
      </c>
      <c r="D250" s="218">
        <v>0.39</v>
      </c>
      <c r="E250" s="218">
        <v>2.77</v>
      </c>
      <c r="F250" s="236" t="s">
        <v>261</v>
      </c>
      <c r="G250" s="218">
        <v>2.37</v>
      </c>
      <c r="H250" s="218">
        <v>0.39</v>
      </c>
      <c r="I250" s="218">
        <v>2.77</v>
      </c>
      <c r="J250" s="218">
        <f>G250-C250</f>
        <v>0</v>
      </c>
      <c r="K250" s="218">
        <f>H250-D250</f>
        <v>0</v>
      </c>
      <c r="L250" s="218">
        <f>I250-E250</f>
        <v>0</v>
      </c>
      <c r="M250" s="220">
        <v>187.74930000000012</v>
      </c>
      <c r="N250" s="241"/>
      <c r="O250" s="221">
        <f>J250*O$6</f>
        <v>0</v>
      </c>
      <c r="P250" s="222">
        <f t="shared" si="43"/>
        <v>0</v>
      </c>
      <c r="Q250" s="217">
        <f t="shared" si="36"/>
        <v>0</v>
      </c>
      <c r="R250" s="217"/>
      <c r="S250" s="220">
        <f t="shared" si="37"/>
        <v>187.74930000000012</v>
      </c>
      <c r="T250" s="222" t="str">
        <f>B250</f>
        <v xml:space="preserve">№225 </v>
      </c>
    </row>
    <row r="251" spans="1:20" ht="17.100000000000001" customHeight="1" x14ac:dyDescent="0.25">
      <c r="A251" s="64"/>
      <c r="B251" s="217" t="s">
        <v>262</v>
      </c>
      <c r="C251" s="218">
        <v>13573.220000000001</v>
      </c>
      <c r="D251" s="218">
        <v>8249.09</v>
      </c>
      <c r="E251" s="218">
        <v>21822.31</v>
      </c>
      <c r="F251" s="236" t="s">
        <v>262</v>
      </c>
      <c r="G251" s="218">
        <v>14219.970000000001</v>
      </c>
      <c r="H251" s="218">
        <v>8822.93</v>
      </c>
      <c r="I251" s="218">
        <v>23042.9</v>
      </c>
      <c r="J251" s="218">
        <f>G251-C251</f>
        <v>646.75</v>
      </c>
      <c r="K251" s="218">
        <f>H251-D251</f>
        <v>573.84000000000015</v>
      </c>
      <c r="L251" s="218">
        <f>I251-E251</f>
        <v>1220.5900000000001</v>
      </c>
      <c r="M251" s="220">
        <v>-91.193900000021131</v>
      </c>
      <c r="N251" s="241"/>
      <c r="O251" s="221">
        <f>J251*O$6</f>
        <v>5309.8175000000001</v>
      </c>
      <c r="P251" s="222">
        <f t="shared" si="43"/>
        <v>1859.2416000000005</v>
      </c>
      <c r="Q251" s="217">
        <f t="shared" si="36"/>
        <v>7169.0591000000004</v>
      </c>
      <c r="R251" s="217"/>
      <c r="S251" s="220">
        <f>M251-Q251+N251+R251</f>
        <v>-7260.2530000000215</v>
      </c>
      <c r="T251" s="222" t="str">
        <f>B251</f>
        <v xml:space="preserve">№226 </v>
      </c>
    </row>
    <row r="252" spans="1:20" ht="17.100000000000001" customHeight="1" x14ac:dyDescent="0.25">
      <c r="A252" s="64" t="s">
        <v>321</v>
      </c>
      <c r="B252" s="223" t="s">
        <v>263</v>
      </c>
      <c r="C252" s="224"/>
      <c r="D252" s="224"/>
      <c r="E252" s="224"/>
      <c r="F252" s="231"/>
      <c r="G252" s="224"/>
      <c r="H252" s="224"/>
      <c r="I252" s="224"/>
      <c r="J252" s="226">
        <f>G252-C252</f>
        <v>0</v>
      </c>
      <c r="K252" s="226">
        <f>H252-D252</f>
        <v>0</v>
      </c>
      <c r="L252" s="226">
        <f>I252-E252</f>
        <v>0</v>
      </c>
      <c r="M252" s="227">
        <v>-36.048100000000318</v>
      </c>
      <c r="N252" s="242"/>
      <c r="O252" s="228">
        <f>J252*O$6</f>
        <v>0</v>
      </c>
      <c r="P252" s="229">
        <f t="shared" si="43"/>
        <v>0</v>
      </c>
      <c r="Q252" s="223">
        <f t="shared" si="36"/>
        <v>0</v>
      </c>
      <c r="R252" s="223"/>
      <c r="S252" s="227">
        <f t="shared" si="37"/>
        <v>-36.048100000000318</v>
      </c>
      <c r="T252" s="229" t="str">
        <f>B252</f>
        <v>№227 сбыт</v>
      </c>
    </row>
    <row r="253" spans="1:20" ht="17.100000000000001" customHeight="1" x14ac:dyDescent="0.25">
      <c r="A253" s="64" t="s">
        <v>357</v>
      </c>
      <c r="B253" s="223" t="s">
        <v>264</v>
      </c>
      <c r="C253" s="224"/>
      <c r="D253" s="224"/>
      <c r="E253" s="224"/>
      <c r="F253" s="231"/>
      <c r="G253" s="224"/>
      <c r="H253" s="224"/>
      <c r="I253" s="224"/>
      <c r="J253" s="226">
        <f>G253-C253</f>
        <v>0</v>
      </c>
      <c r="K253" s="226">
        <f>H253-D253</f>
        <v>0</v>
      </c>
      <c r="L253" s="226">
        <f>I253-E253</f>
        <v>0</v>
      </c>
      <c r="M253" s="227">
        <v>2025.1588999999972</v>
      </c>
      <c r="N253" s="242"/>
      <c r="O253" s="228"/>
      <c r="P253" s="229">
        <f t="shared" si="43"/>
        <v>0</v>
      </c>
      <c r="Q253" s="223">
        <f t="shared" si="36"/>
        <v>0</v>
      </c>
      <c r="R253" s="223"/>
      <c r="S253" s="227">
        <f t="shared" si="37"/>
        <v>2025.1588999999972</v>
      </c>
      <c r="T253" s="229" t="str">
        <f>B253</f>
        <v>№228 сбыт</v>
      </c>
    </row>
    <row r="254" spans="1:20" ht="17.100000000000001" customHeight="1" x14ac:dyDescent="0.25">
      <c r="A254" s="64"/>
      <c r="B254" s="217" t="s">
        <v>265</v>
      </c>
      <c r="C254" s="218">
        <v>159.51</v>
      </c>
      <c r="D254" s="218">
        <v>86.87</v>
      </c>
      <c r="E254" s="218">
        <v>246.39000000000001</v>
      </c>
      <c r="F254" s="236" t="s">
        <v>265</v>
      </c>
      <c r="G254" s="218">
        <v>159.61000000000001</v>
      </c>
      <c r="H254" s="218">
        <v>86.92</v>
      </c>
      <c r="I254" s="218">
        <v>246.53</v>
      </c>
      <c r="J254" s="218">
        <f>G254-C254</f>
        <v>0.10000000000002274</v>
      </c>
      <c r="K254" s="218">
        <f>H254-D254</f>
        <v>4.9999999999997158E-2</v>
      </c>
      <c r="L254" s="218">
        <f>I254-E254</f>
        <v>0.13999999999998636</v>
      </c>
      <c r="M254" s="220">
        <v>131.41600000000017</v>
      </c>
      <c r="N254" s="241"/>
      <c r="O254" s="221">
        <f>J254*O$6</f>
        <v>0.8210000000001868</v>
      </c>
      <c r="P254" s="222">
        <f t="shared" si="43"/>
        <v>0.16199999999999079</v>
      </c>
      <c r="Q254" s="217">
        <f t="shared" si="36"/>
        <v>0.98300000000017762</v>
      </c>
      <c r="R254" s="217"/>
      <c r="S254" s="220">
        <f t="shared" si="37"/>
        <v>130.43299999999999</v>
      </c>
      <c r="T254" s="222" t="str">
        <f>B254</f>
        <v xml:space="preserve">№229 </v>
      </c>
    </row>
    <row r="255" spans="1:20" ht="17.100000000000001" customHeight="1" x14ac:dyDescent="0.25">
      <c r="A255" s="66" t="s">
        <v>441</v>
      </c>
      <c r="B255" s="223" t="s">
        <v>561</v>
      </c>
      <c r="C255" s="226">
        <v>71.17</v>
      </c>
      <c r="D255" s="226">
        <v>8.51</v>
      </c>
      <c r="E255" s="226">
        <v>79.69</v>
      </c>
      <c r="F255" s="237" t="s">
        <v>266</v>
      </c>
      <c r="G255" s="226">
        <v>71.17</v>
      </c>
      <c r="H255" s="226">
        <v>8.51</v>
      </c>
      <c r="I255" s="226">
        <v>79.69</v>
      </c>
      <c r="J255" s="226">
        <f>G255-C255</f>
        <v>0</v>
      </c>
      <c r="K255" s="226">
        <f>H255-D255</f>
        <v>0</v>
      </c>
      <c r="L255" s="226">
        <f>I255-E255</f>
        <v>0</v>
      </c>
      <c r="M255" s="227">
        <v>-187.16830000000004</v>
      </c>
      <c r="N255" s="242"/>
      <c r="O255" s="228">
        <f>J255*O$6</f>
        <v>0</v>
      </c>
      <c r="P255" s="229">
        <f t="shared" si="43"/>
        <v>0</v>
      </c>
      <c r="Q255" s="223">
        <f t="shared" si="36"/>
        <v>0</v>
      </c>
      <c r="R255" s="223"/>
      <c r="S255" s="227">
        <f t="shared" si="37"/>
        <v>-187.16830000000004</v>
      </c>
      <c r="T255" s="229" t="str">
        <f>B255</f>
        <v>№229а сбыт</v>
      </c>
    </row>
    <row r="256" spans="1:20" ht="17.100000000000001" customHeight="1" x14ac:dyDescent="0.25">
      <c r="A256" s="64" t="s">
        <v>352</v>
      </c>
      <c r="B256" s="223" t="s">
        <v>391</v>
      </c>
      <c r="C256" s="224"/>
      <c r="D256" s="224"/>
      <c r="E256" s="224"/>
      <c r="F256" s="231"/>
      <c r="G256" s="224"/>
      <c r="H256" s="224"/>
      <c r="I256" s="224"/>
      <c r="J256" s="226">
        <f>G256-C256</f>
        <v>0</v>
      </c>
      <c r="K256" s="226">
        <f>H256-D256</f>
        <v>0</v>
      </c>
      <c r="L256" s="226">
        <f>I256-E256</f>
        <v>0</v>
      </c>
      <c r="M256" s="227">
        <v>416.46080000000353</v>
      </c>
      <c r="N256" s="242"/>
      <c r="O256" s="226">
        <f>J256*O$6</f>
        <v>0</v>
      </c>
      <c r="P256" s="229">
        <f t="shared" si="43"/>
        <v>0</v>
      </c>
      <c r="Q256" s="223">
        <f t="shared" si="36"/>
        <v>0</v>
      </c>
      <c r="R256" s="223"/>
      <c r="S256" s="227">
        <f t="shared" si="37"/>
        <v>416.46080000000353</v>
      </c>
      <c r="T256" s="229" t="str">
        <f>B256</f>
        <v>№230 сбыт</v>
      </c>
    </row>
    <row r="257" spans="1:21" ht="17.100000000000001" customHeight="1" x14ac:dyDescent="0.25">
      <c r="A257" s="64" t="s">
        <v>336</v>
      </c>
      <c r="B257" s="223" t="s">
        <v>268</v>
      </c>
      <c r="C257" s="224"/>
      <c r="D257" s="224"/>
      <c r="E257" s="224"/>
      <c r="F257" s="231"/>
      <c r="G257" s="224"/>
      <c r="H257" s="224"/>
      <c r="I257" s="224"/>
      <c r="J257" s="226">
        <f>G257-C257</f>
        <v>0</v>
      </c>
      <c r="K257" s="226">
        <f>H257-D257</f>
        <v>0</v>
      </c>
      <c r="L257" s="226">
        <f>I257-E257</f>
        <v>0</v>
      </c>
      <c r="M257" s="227">
        <v>5.2889999997432824E-2</v>
      </c>
      <c r="N257" s="242"/>
      <c r="O257" s="228"/>
      <c r="P257" s="229"/>
      <c r="Q257" s="223"/>
      <c r="R257" s="223"/>
      <c r="S257" s="227">
        <f t="shared" si="37"/>
        <v>5.2889999997432824E-2</v>
      </c>
      <c r="T257" s="229" t="str">
        <f>B257</f>
        <v>№231 сбыт</v>
      </c>
    </row>
    <row r="258" spans="1:21" ht="17.100000000000001" customHeight="1" x14ac:dyDescent="0.25">
      <c r="A258" s="64" t="s">
        <v>422</v>
      </c>
      <c r="B258" s="223" t="s">
        <v>424</v>
      </c>
      <c r="C258" s="224"/>
      <c r="D258" s="224"/>
      <c r="E258" s="224"/>
      <c r="F258" s="231"/>
      <c r="G258" s="224"/>
      <c r="H258" s="224"/>
      <c r="I258" s="224"/>
      <c r="J258" s="226">
        <f>G258-C258</f>
        <v>0</v>
      </c>
      <c r="K258" s="226">
        <f>H258-D258</f>
        <v>0</v>
      </c>
      <c r="L258" s="226">
        <f>I258-E258</f>
        <v>0</v>
      </c>
      <c r="M258" s="227">
        <v>62.33810000000085</v>
      </c>
      <c r="N258" s="242"/>
      <c r="O258" s="228">
        <f t="shared" ref="O258:O268" si="44">J258*O$6</f>
        <v>0</v>
      </c>
      <c r="P258" s="229">
        <f t="shared" ref="P258:P268" si="45">K258*P$6</f>
        <v>0</v>
      </c>
      <c r="Q258" s="223">
        <f t="shared" si="36"/>
        <v>0</v>
      </c>
      <c r="R258" s="223"/>
      <c r="S258" s="227">
        <f t="shared" si="37"/>
        <v>62.33810000000085</v>
      </c>
      <c r="T258" s="229" t="str">
        <f>B258</f>
        <v>№232 сбыт</v>
      </c>
    </row>
    <row r="259" spans="1:21" ht="17.100000000000001" customHeight="1" x14ac:dyDescent="0.25">
      <c r="A259" s="64"/>
      <c r="B259" s="217" t="s">
        <v>270</v>
      </c>
      <c r="C259" s="218">
        <v>69131.09</v>
      </c>
      <c r="D259" s="218">
        <v>34753.75</v>
      </c>
      <c r="E259" s="218">
        <v>103884.85</v>
      </c>
      <c r="F259" s="236" t="s">
        <v>270</v>
      </c>
      <c r="G259" s="218">
        <v>72523.08</v>
      </c>
      <c r="H259" s="218">
        <v>36483.090000000004</v>
      </c>
      <c r="I259" s="218">
        <v>109006.18000000001</v>
      </c>
      <c r="J259" s="218">
        <f>G259-C259</f>
        <v>3391.9900000000052</v>
      </c>
      <c r="K259" s="218">
        <f>H259-D259</f>
        <v>1729.3400000000038</v>
      </c>
      <c r="L259" s="218">
        <f>I259-E259</f>
        <v>5121.3300000000017</v>
      </c>
      <c r="M259" s="220">
        <v>-26246.13789999994</v>
      </c>
      <c r="N259" s="241"/>
      <c r="O259" s="221">
        <f t="shared" si="44"/>
        <v>27848.237900000047</v>
      </c>
      <c r="P259" s="222">
        <f t="shared" si="45"/>
        <v>5603.0616000000127</v>
      </c>
      <c r="Q259" s="217">
        <f t="shared" si="36"/>
        <v>33451.299500000059</v>
      </c>
      <c r="R259" s="217"/>
      <c r="S259" s="220">
        <f t="shared" si="37"/>
        <v>-59697.437399999995</v>
      </c>
      <c r="T259" s="222" t="str">
        <f>B259</f>
        <v xml:space="preserve">№233 </v>
      </c>
    </row>
    <row r="260" spans="1:21" ht="17.100000000000001" customHeight="1" x14ac:dyDescent="0.25">
      <c r="A260" s="88" t="s">
        <v>567</v>
      </c>
      <c r="B260" s="223" t="s">
        <v>271</v>
      </c>
      <c r="C260" s="226">
        <v>1068.95</v>
      </c>
      <c r="D260" s="226">
        <v>330.19</v>
      </c>
      <c r="E260" s="226">
        <v>1399.16</v>
      </c>
      <c r="F260" s="237" t="s">
        <v>271</v>
      </c>
      <c r="G260" s="226">
        <v>1069.58</v>
      </c>
      <c r="H260" s="226">
        <v>330.53000000000003</v>
      </c>
      <c r="I260" s="226">
        <v>1400.13</v>
      </c>
      <c r="J260" s="226">
        <f>G260-C260</f>
        <v>0.62999999999988177</v>
      </c>
      <c r="K260" s="226">
        <f>H260-D260</f>
        <v>0.34000000000003183</v>
      </c>
      <c r="L260" s="226">
        <f>I260-E260</f>
        <v>0.97000000000002728</v>
      </c>
      <c r="M260" s="227">
        <v>-10.733600000000049</v>
      </c>
      <c r="N260" s="242"/>
      <c r="O260" s="228">
        <f>J260*O$6</f>
        <v>5.17229999999903</v>
      </c>
      <c r="P260" s="229">
        <f>K260*P$6</f>
        <v>1.1016000000001032</v>
      </c>
      <c r="Q260" s="223">
        <f>SUM(O260:P260)</f>
        <v>6.2738999999991334</v>
      </c>
      <c r="R260" s="223"/>
      <c r="S260" s="227">
        <f>M260-Q260+N260+R260</f>
        <v>-17.007499999999183</v>
      </c>
      <c r="T260" s="229" t="str">
        <f>B260</f>
        <v xml:space="preserve">№234 </v>
      </c>
    </row>
    <row r="261" spans="1:21" ht="17.100000000000001" customHeight="1" x14ac:dyDescent="0.25">
      <c r="A261" s="64"/>
      <c r="B261" s="217" t="s">
        <v>272</v>
      </c>
      <c r="C261" s="218">
        <v>17074.89</v>
      </c>
      <c r="D261" s="218">
        <v>7892.42</v>
      </c>
      <c r="E261" s="218">
        <v>24967.32</v>
      </c>
      <c r="F261" s="236" t="s">
        <v>540</v>
      </c>
      <c r="G261" s="218">
        <v>17081.060000000001</v>
      </c>
      <c r="H261" s="218">
        <v>7895.56</v>
      </c>
      <c r="I261" s="218">
        <v>24976.63</v>
      </c>
      <c r="J261" s="218">
        <f>G261-C261</f>
        <v>6.1700000000018917</v>
      </c>
      <c r="K261" s="218">
        <f>H261-D261</f>
        <v>3.1400000000003274</v>
      </c>
      <c r="L261" s="218">
        <f>I261-E261</f>
        <v>9.3100000000013097</v>
      </c>
      <c r="M261" s="220">
        <v>-9761.3763999999974</v>
      </c>
      <c r="N261" s="241"/>
      <c r="O261" s="221">
        <f>J261*O$6</f>
        <v>50.655700000015536</v>
      </c>
      <c r="P261" s="222">
        <f>K261*P$6</f>
        <v>10.173600000001061</v>
      </c>
      <c r="Q261" s="217">
        <f>SUM(O261:P261)</f>
        <v>60.829300000016595</v>
      </c>
      <c r="R261" s="217"/>
      <c r="S261" s="220">
        <f>M261-Q261+N261+R261</f>
        <v>-9822.2057000000132</v>
      </c>
      <c r="T261" s="222" t="str">
        <f>B261</f>
        <v xml:space="preserve">№235 </v>
      </c>
      <c r="U261" t="s">
        <v>438</v>
      </c>
    </row>
    <row r="262" spans="1:21" ht="17.100000000000001" customHeight="1" x14ac:dyDescent="0.25">
      <c r="A262" s="64"/>
      <c r="B262" s="217"/>
      <c r="C262" s="218">
        <v>7480.35</v>
      </c>
      <c r="D262" s="218">
        <v>14750.300000000001</v>
      </c>
      <c r="E262" s="218">
        <v>22230.69</v>
      </c>
      <c r="F262" s="236" t="s">
        <v>583</v>
      </c>
      <c r="G262" s="218">
        <v>7480.35</v>
      </c>
      <c r="H262" s="218">
        <v>14750.300000000001</v>
      </c>
      <c r="I262" s="218">
        <v>22230.69</v>
      </c>
      <c r="J262" s="218">
        <f>G262-C262</f>
        <v>0</v>
      </c>
      <c r="K262" s="218">
        <f>H262-D262</f>
        <v>0</v>
      </c>
      <c r="L262" s="218">
        <f>I262-E262</f>
        <v>0</v>
      </c>
      <c r="M262" s="220"/>
      <c r="N262" s="241"/>
      <c r="O262" s="221"/>
      <c r="P262" s="222"/>
      <c r="Q262" s="217"/>
      <c r="R262" s="217"/>
      <c r="S262" s="220"/>
      <c r="T262" s="222"/>
    </row>
    <row r="263" spans="1:21" ht="17.100000000000001" customHeight="1" x14ac:dyDescent="0.25">
      <c r="A263" s="88" t="s">
        <v>567</v>
      </c>
      <c r="B263" s="223" t="s">
        <v>273</v>
      </c>
      <c r="C263" s="226">
        <v>3899.4500000000003</v>
      </c>
      <c r="D263" s="226">
        <v>2258.4500000000003</v>
      </c>
      <c r="E263" s="226">
        <v>6157.91</v>
      </c>
      <c r="F263" s="237" t="s">
        <v>273</v>
      </c>
      <c r="G263" s="218">
        <v>3904.11</v>
      </c>
      <c r="H263" s="218">
        <v>2258.4500000000003</v>
      </c>
      <c r="I263" s="218">
        <v>6162.57</v>
      </c>
      <c r="J263" s="218">
        <f>G263-C263</f>
        <v>4.6599999999998545</v>
      </c>
      <c r="K263" s="218">
        <f>H263-D263</f>
        <v>0</v>
      </c>
      <c r="L263" s="218">
        <f>I263-E263</f>
        <v>4.6599999999998545</v>
      </c>
      <c r="M263" s="227">
        <v>-985.19020000000296</v>
      </c>
      <c r="N263" s="242"/>
      <c r="O263" s="228">
        <f t="shared" si="44"/>
        <v>38.258599999998808</v>
      </c>
      <c r="P263" s="229">
        <f t="shared" si="45"/>
        <v>0</v>
      </c>
      <c r="Q263" s="223">
        <f t="shared" si="36"/>
        <v>38.258599999998808</v>
      </c>
      <c r="R263" s="223"/>
      <c r="S263" s="227">
        <f>M263-Q263+N263+R263</f>
        <v>-1023.4488000000017</v>
      </c>
      <c r="T263" s="229" t="str">
        <f>B263</f>
        <v xml:space="preserve">№236 </v>
      </c>
    </row>
    <row r="264" spans="1:21" ht="17.100000000000001" customHeight="1" x14ac:dyDescent="0.25">
      <c r="A264" s="64"/>
      <c r="B264" s="217" t="s">
        <v>274</v>
      </c>
      <c r="C264" s="218"/>
      <c r="D264" s="218"/>
      <c r="E264" s="218"/>
      <c r="F264" s="236"/>
      <c r="G264" s="232"/>
      <c r="H264" s="232"/>
      <c r="I264" s="232"/>
      <c r="J264" s="218">
        <f>G264-C264</f>
        <v>0</v>
      </c>
      <c r="K264" s="218">
        <f>H264-D264</f>
        <v>0</v>
      </c>
      <c r="L264" s="218">
        <f>I264-E264</f>
        <v>0</v>
      </c>
      <c r="M264" s="220">
        <v>595.49340000000154</v>
      </c>
      <c r="N264" s="241"/>
      <c r="O264" s="221"/>
      <c r="P264" s="222"/>
      <c r="Q264" s="217"/>
      <c r="R264" s="217"/>
      <c r="S264" s="220">
        <f>M264-Q264+N264+R264</f>
        <v>595.49340000000154</v>
      </c>
      <c r="T264" s="222" t="str">
        <f>B264</f>
        <v xml:space="preserve">№237 </v>
      </c>
    </row>
    <row r="265" spans="1:21" ht="17.100000000000001" customHeight="1" x14ac:dyDescent="0.25">
      <c r="A265" s="64"/>
      <c r="B265" s="217" t="s">
        <v>275</v>
      </c>
      <c r="C265" s="218">
        <v>1152.1300000000001</v>
      </c>
      <c r="D265" s="218">
        <v>609.25</v>
      </c>
      <c r="E265" s="218">
        <v>1761.39</v>
      </c>
      <c r="F265" s="236" t="s">
        <v>275</v>
      </c>
      <c r="G265" s="218">
        <v>1152.1300000000001</v>
      </c>
      <c r="H265" s="218">
        <v>609.25</v>
      </c>
      <c r="I265" s="218">
        <v>1761.39</v>
      </c>
      <c r="J265" s="218">
        <f>G265-C265</f>
        <v>0</v>
      </c>
      <c r="K265" s="218">
        <f>H265-D265</f>
        <v>0</v>
      </c>
      <c r="L265" s="218">
        <f>I265-E265</f>
        <v>0</v>
      </c>
      <c r="M265" s="220">
        <v>158.86939999999524</v>
      </c>
      <c r="N265" s="241"/>
      <c r="O265" s="218">
        <f t="shared" si="44"/>
        <v>0</v>
      </c>
      <c r="P265" s="222">
        <f t="shared" si="45"/>
        <v>0</v>
      </c>
      <c r="Q265" s="217">
        <f t="shared" si="36"/>
        <v>0</v>
      </c>
      <c r="R265" s="217"/>
      <c r="S265" s="220">
        <f t="shared" si="37"/>
        <v>158.86939999999524</v>
      </c>
      <c r="T265" s="222" t="str">
        <f>B265</f>
        <v xml:space="preserve">№238 </v>
      </c>
    </row>
    <row r="266" spans="1:21" ht="17.100000000000001" customHeight="1" x14ac:dyDescent="0.25">
      <c r="A266" s="64" t="s">
        <v>340</v>
      </c>
      <c r="B266" s="223" t="s">
        <v>389</v>
      </c>
      <c r="C266" s="224"/>
      <c r="D266" s="224"/>
      <c r="E266" s="224"/>
      <c r="F266" s="231"/>
      <c r="G266" s="224"/>
      <c r="H266" s="224"/>
      <c r="I266" s="224"/>
      <c r="J266" s="226">
        <f>G266-C266</f>
        <v>0</v>
      </c>
      <c r="K266" s="226">
        <f>H266-D266</f>
        <v>0</v>
      </c>
      <c r="L266" s="226">
        <f>I266-E266</f>
        <v>0</v>
      </c>
      <c r="M266" s="227">
        <v>363.46130000000085</v>
      </c>
      <c r="N266" s="242"/>
      <c r="O266" s="228">
        <f t="shared" si="44"/>
        <v>0</v>
      </c>
      <c r="P266" s="229">
        <f t="shared" si="45"/>
        <v>0</v>
      </c>
      <c r="Q266" s="223">
        <f t="shared" si="36"/>
        <v>0</v>
      </c>
      <c r="R266" s="223"/>
      <c r="S266" s="227">
        <f t="shared" si="37"/>
        <v>363.46130000000085</v>
      </c>
      <c r="T266" s="229" t="str">
        <f>B266</f>
        <v>№239 сбыт</v>
      </c>
    </row>
    <row r="267" spans="1:21" ht="17.100000000000001" customHeight="1" x14ac:dyDescent="0.25">
      <c r="A267" s="64" t="s">
        <v>334</v>
      </c>
      <c r="B267" s="223" t="s">
        <v>388</v>
      </c>
      <c r="C267" s="224"/>
      <c r="D267" s="224"/>
      <c r="E267" s="224"/>
      <c r="F267" s="231"/>
      <c r="G267" s="224"/>
      <c r="H267" s="224"/>
      <c r="I267" s="224"/>
      <c r="J267" s="226">
        <f>G267-C267</f>
        <v>0</v>
      </c>
      <c r="K267" s="226">
        <f>H267-D267</f>
        <v>0</v>
      </c>
      <c r="L267" s="226">
        <f>I267-E267</f>
        <v>0</v>
      </c>
      <c r="M267" s="227">
        <v>-4.0999999987434421E-3</v>
      </c>
      <c r="N267" s="242"/>
      <c r="O267" s="228">
        <f t="shared" si="44"/>
        <v>0</v>
      </c>
      <c r="P267" s="229">
        <f t="shared" si="45"/>
        <v>0</v>
      </c>
      <c r="Q267" s="223">
        <f t="shared" si="36"/>
        <v>0</v>
      </c>
      <c r="R267" s="223"/>
      <c r="S267" s="227">
        <f t="shared" si="37"/>
        <v>-4.0999999987434421E-3</v>
      </c>
      <c r="T267" s="229" t="str">
        <f>B267</f>
        <v>№240 сбыт</v>
      </c>
    </row>
    <row r="268" spans="1:21" ht="17.100000000000001" customHeight="1" x14ac:dyDescent="0.25">
      <c r="A268" s="64" t="s">
        <v>339</v>
      </c>
      <c r="B268" s="223" t="s">
        <v>387</v>
      </c>
      <c r="C268" s="224"/>
      <c r="D268" s="224"/>
      <c r="E268" s="224"/>
      <c r="F268" s="231"/>
      <c r="G268" s="224"/>
      <c r="H268" s="224"/>
      <c r="I268" s="224"/>
      <c r="J268" s="226">
        <f>G268-C268</f>
        <v>0</v>
      </c>
      <c r="K268" s="226">
        <f>H268-D268</f>
        <v>0</v>
      </c>
      <c r="L268" s="226">
        <f>I268-E268</f>
        <v>0</v>
      </c>
      <c r="M268" s="227">
        <v>-4.9000000009300493E-3</v>
      </c>
      <c r="N268" s="242"/>
      <c r="O268" s="228">
        <f t="shared" si="44"/>
        <v>0</v>
      </c>
      <c r="P268" s="229">
        <f t="shared" si="45"/>
        <v>0</v>
      </c>
      <c r="Q268" s="223">
        <f t="shared" si="36"/>
        <v>0</v>
      </c>
      <c r="R268" s="223"/>
      <c r="S268" s="227">
        <f t="shared" si="37"/>
        <v>-4.9000000009300493E-3</v>
      </c>
      <c r="T268" s="229" t="str">
        <f>B268</f>
        <v>№241 сбыт</v>
      </c>
    </row>
    <row r="269" spans="1:21" ht="17.100000000000001" customHeight="1" x14ac:dyDescent="0.25">
      <c r="A269" s="64" t="s">
        <v>316</v>
      </c>
      <c r="B269" s="223" t="s">
        <v>279</v>
      </c>
      <c r="C269" s="224"/>
      <c r="D269" s="224"/>
      <c r="E269" s="224"/>
      <c r="F269" s="231"/>
      <c r="G269" s="224"/>
      <c r="H269" s="224"/>
      <c r="I269" s="224"/>
      <c r="J269" s="226">
        <f>G269-C269</f>
        <v>0</v>
      </c>
      <c r="K269" s="226">
        <f>H269-D269</f>
        <v>0</v>
      </c>
      <c r="L269" s="226">
        <f>I269-E269</f>
        <v>0</v>
      </c>
      <c r="M269" s="227">
        <v>871.76609999999823</v>
      </c>
      <c r="N269" s="242"/>
      <c r="O269" s="228"/>
      <c r="P269" s="229">
        <f t="shared" ref="P269:P275" si="46">K269*P$6</f>
        <v>0</v>
      </c>
      <c r="Q269" s="223">
        <f t="shared" si="36"/>
        <v>0</v>
      </c>
      <c r="R269" s="223"/>
      <c r="S269" s="227">
        <f t="shared" si="37"/>
        <v>871.76609999999823</v>
      </c>
      <c r="T269" s="229" t="str">
        <f>B269</f>
        <v>№242 сбыт</v>
      </c>
    </row>
    <row r="270" spans="1:21" ht="17.100000000000001" customHeight="1" x14ac:dyDescent="0.25">
      <c r="A270" s="66" t="s">
        <v>386</v>
      </c>
      <c r="B270" s="223" t="s">
        <v>562</v>
      </c>
      <c r="C270" s="224"/>
      <c r="D270" s="224"/>
      <c r="E270" s="224"/>
      <c r="F270" s="231"/>
      <c r="G270" s="224"/>
      <c r="H270" s="224"/>
      <c r="I270" s="224"/>
      <c r="J270" s="226">
        <f>G270-C270</f>
        <v>0</v>
      </c>
      <c r="K270" s="226">
        <f>H270-D270</f>
        <v>0</v>
      </c>
      <c r="L270" s="226">
        <f>I270-E270</f>
        <v>0</v>
      </c>
      <c r="M270" s="223">
        <v>1.8999999996935912E-3</v>
      </c>
      <c r="N270" s="246"/>
      <c r="O270" s="223"/>
      <c r="P270" s="223">
        <f t="shared" si="46"/>
        <v>0</v>
      </c>
      <c r="Q270" s="223">
        <f t="shared" si="36"/>
        <v>0</v>
      </c>
      <c r="R270" s="223"/>
      <c r="S270" s="223">
        <f t="shared" si="37"/>
        <v>1.8999999996935912E-3</v>
      </c>
      <c r="T270" s="223" t="str">
        <f>B270</f>
        <v>№243\1 сбыт</v>
      </c>
    </row>
    <row r="271" spans="1:21" ht="17.100000000000001" customHeight="1" x14ac:dyDescent="0.25">
      <c r="A271" s="64"/>
      <c r="B271" s="217" t="s">
        <v>281</v>
      </c>
      <c r="C271" s="218">
        <v>5310.76</v>
      </c>
      <c r="D271" s="218">
        <v>1217.57</v>
      </c>
      <c r="E271" s="218">
        <v>6528.34</v>
      </c>
      <c r="F271" s="236" t="s">
        <v>281</v>
      </c>
      <c r="G271" s="218">
        <v>5310.76</v>
      </c>
      <c r="H271" s="218">
        <v>1217.57</v>
      </c>
      <c r="I271" s="218">
        <v>6528.34</v>
      </c>
      <c r="J271" s="218">
        <f>G271-C271</f>
        <v>0</v>
      </c>
      <c r="K271" s="218">
        <f>H271-D271</f>
        <v>0</v>
      </c>
      <c r="L271" s="218">
        <f>I271-E271</f>
        <v>0</v>
      </c>
      <c r="M271" s="220">
        <v>-4.9000000023440293E-3</v>
      </c>
      <c r="N271" s="241"/>
      <c r="O271" s="221"/>
      <c r="P271" s="222"/>
      <c r="Q271" s="217"/>
      <c r="R271" s="217"/>
      <c r="S271" s="220">
        <f>M271-Q271+N271+R271</f>
        <v>-4.9000000023440293E-3</v>
      </c>
      <c r="T271" s="222" t="str">
        <f>B271</f>
        <v xml:space="preserve">№243\2 </v>
      </c>
    </row>
    <row r="272" spans="1:21" ht="17.100000000000001" customHeight="1" x14ac:dyDescent="0.25">
      <c r="A272" s="65" t="s">
        <v>595</v>
      </c>
      <c r="B272" s="223" t="s">
        <v>596</v>
      </c>
      <c r="C272" s="226">
        <v>17552.66</v>
      </c>
      <c r="D272" s="226">
        <v>7915.8</v>
      </c>
      <c r="E272" s="226">
        <v>25468.47</v>
      </c>
      <c r="F272" s="237" t="s">
        <v>541</v>
      </c>
      <c r="G272" s="226">
        <v>17559.990000000002</v>
      </c>
      <c r="H272" s="226">
        <v>7919.4400000000005</v>
      </c>
      <c r="I272" s="226">
        <v>25479.440000000002</v>
      </c>
      <c r="J272" s="226">
        <f>G272-C272</f>
        <v>7.3300000000017462</v>
      </c>
      <c r="K272" s="226">
        <f>H272-D272</f>
        <v>3.6400000000003274</v>
      </c>
      <c r="L272" s="226">
        <f>I272-E272</f>
        <v>10.970000000001164</v>
      </c>
      <c r="M272" s="227">
        <v>-3746.2196999999956</v>
      </c>
      <c r="N272" s="242"/>
      <c r="O272" s="228">
        <f>J272*O$6</f>
        <v>60.179300000014344</v>
      </c>
      <c r="P272" s="229">
        <f t="shared" si="46"/>
        <v>11.793600000001062</v>
      </c>
      <c r="Q272" s="223">
        <f t="shared" ref="Q272:Q279" si="47">SUM(O272:P272)</f>
        <v>71.9729000000154</v>
      </c>
      <c r="R272" s="223"/>
      <c r="S272" s="227">
        <f t="shared" ref="S272:S279" si="48">M272-Q272+N272+R272</f>
        <v>-3818.1926000000108</v>
      </c>
      <c r="T272" s="229" t="str">
        <f>B272</f>
        <v>№244 сбыт</v>
      </c>
    </row>
    <row r="273" spans="1:21" ht="17.100000000000001" customHeight="1" x14ac:dyDescent="0.25">
      <c r="A273" s="88" t="s">
        <v>567</v>
      </c>
      <c r="B273" s="223" t="s">
        <v>283</v>
      </c>
      <c r="C273" s="226">
        <v>12155.78</v>
      </c>
      <c r="D273" s="226">
        <v>4785.25</v>
      </c>
      <c r="E273" s="226">
        <v>16941.060000000001</v>
      </c>
      <c r="F273" s="237" t="s">
        <v>542</v>
      </c>
      <c r="G273" s="226">
        <v>12967.56</v>
      </c>
      <c r="H273" s="226">
        <v>5022.3</v>
      </c>
      <c r="I273" s="226">
        <v>17989.900000000001</v>
      </c>
      <c r="J273" s="226">
        <f>G273-C273</f>
        <v>811.77999999999884</v>
      </c>
      <c r="K273" s="226">
        <f>H273-D273</f>
        <v>237.05000000000018</v>
      </c>
      <c r="L273" s="226">
        <f>I273-E273</f>
        <v>1048.8400000000001</v>
      </c>
      <c r="M273" s="227">
        <v>-7718.143700000006</v>
      </c>
      <c r="N273" s="242"/>
      <c r="O273" s="226">
        <f>J273*O$6</f>
        <v>6664.7137999999914</v>
      </c>
      <c r="P273" s="229">
        <f t="shared" si="46"/>
        <v>768.0420000000006</v>
      </c>
      <c r="Q273" s="223">
        <f t="shared" si="47"/>
        <v>7432.7557999999917</v>
      </c>
      <c r="R273" s="223"/>
      <c r="S273" s="227">
        <f>M273-Q273+N273+R273</f>
        <v>-15150.899499999998</v>
      </c>
      <c r="T273" s="229" t="str">
        <f>B273</f>
        <v xml:space="preserve">№245 </v>
      </c>
    </row>
    <row r="274" spans="1:21" ht="17.100000000000001" customHeight="1" x14ac:dyDescent="0.25">
      <c r="A274" s="64"/>
      <c r="B274" s="217" t="s">
        <v>284</v>
      </c>
      <c r="C274" s="218">
        <v>6213.6</v>
      </c>
      <c r="D274" s="218">
        <v>2869.9</v>
      </c>
      <c r="E274" s="218">
        <v>9083.51</v>
      </c>
      <c r="F274" s="236" t="s">
        <v>284</v>
      </c>
      <c r="G274" s="218">
        <v>6213.6</v>
      </c>
      <c r="H274" s="218">
        <v>2869.9</v>
      </c>
      <c r="I274" s="218">
        <v>9083.51</v>
      </c>
      <c r="J274" s="218">
        <f>G274-C274</f>
        <v>0</v>
      </c>
      <c r="K274" s="218">
        <f>H274-D274</f>
        <v>0</v>
      </c>
      <c r="L274" s="218">
        <f>I274-E274</f>
        <v>0</v>
      </c>
      <c r="M274" s="220">
        <v>-207.89570000000276</v>
      </c>
      <c r="N274" s="241"/>
      <c r="O274" s="221"/>
      <c r="P274" s="222"/>
      <c r="Q274" s="217"/>
      <c r="R274" s="217"/>
      <c r="S274" s="220">
        <f>M274-Q274+N274+R274</f>
        <v>-207.89570000000276</v>
      </c>
      <c r="T274" s="222" t="str">
        <f>B274</f>
        <v xml:space="preserve">№246 </v>
      </c>
    </row>
    <row r="275" spans="1:21" ht="17.100000000000001" customHeight="1" x14ac:dyDescent="0.25">
      <c r="A275" s="64"/>
      <c r="B275" s="217" t="s">
        <v>300</v>
      </c>
      <c r="C275" s="218">
        <v>1536.89</v>
      </c>
      <c r="D275" s="218">
        <v>701.96</v>
      </c>
      <c r="E275" s="218">
        <v>2238.86</v>
      </c>
      <c r="F275" s="236" t="s">
        <v>543</v>
      </c>
      <c r="G275" s="218">
        <v>1536.89</v>
      </c>
      <c r="H275" s="218">
        <v>701.96</v>
      </c>
      <c r="I275" s="218">
        <v>2238.86</v>
      </c>
      <c r="J275" s="218">
        <f>G275-C275</f>
        <v>0</v>
      </c>
      <c r="K275" s="218">
        <f>H275-D275</f>
        <v>0</v>
      </c>
      <c r="L275" s="218">
        <f>I275-E275</f>
        <v>0</v>
      </c>
      <c r="M275" s="232">
        <v>0</v>
      </c>
      <c r="N275" s="241"/>
      <c r="O275" s="221">
        <f>J275*O$6</f>
        <v>0</v>
      </c>
      <c r="P275" s="222">
        <f t="shared" si="46"/>
        <v>0</v>
      </c>
      <c r="Q275" s="217">
        <f t="shared" ref="Q275" si="49">SUM(O275:P275)</f>
        <v>0</v>
      </c>
      <c r="R275" s="217"/>
      <c r="S275" s="220">
        <f t="shared" si="48"/>
        <v>0</v>
      </c>
      <c r="T275" s="222" t="str">
        <f>B275</f>
        <v>№246 с 17.09.22</v>
      </c>
      <c r="U275" s="61"/>
    </row>
    <row r="276" spans="1:21" ht="17.100000000000001" customHeight="1" x14ac:dyDescent="0.25">
      <c r="A276" s="65" t="s">
        <v>354</v>
      </c>
      <c r="B276" s="223" t="s">
        <v>285</v>
      </c>
      <c r="C276" s="224"/>
      <c r="D276" s="224"/>
      <c r="E276" s="224"/>
      <c r="F276" s="231"/>
      <c r="G276" s="224"/>
      <c r="H276" s="224"/>
      <c r="I276" s="224"/>
      <c r="J276" s="226">
        <f>G276-C276</f>
        <v>0</v>
      </c>
      <c r="K276" s="226">
        <f>H276-D276</f>
        <v>0</v>
      </c>
      <c r="L276" s="226">
        <f>I276-E276</f>
        <v>0</v>
      </c>
      <c r="M276" s="227">
        <v>0.89959999999950924</v>
      </c>
      <c r="N276" s="242"/>
      <c r="O276" s="228"/>
      <c r="P276" s="229"/>
      <c r="Q276" s="223"/>
      <c r="R276" s="223"/>
      <c r="S276" s="227">
        <f t="shared" si="48"/>
        <v>0.89959999999950924</v>
      </c>
      <c r="T276" s="229" t="str">
        <f>B276</f>
        <v>№247 сбыт</v>
      </c>
      <c r="U276" t="s">
        <v>286</v>
      </c>
    </row>
    <row r="277" spans="1:21" ht="17.100000000000001" customHeight="1" x14ac:dyDescent="0.25">
      <c r="A277" s="64" t="s">
        <v>369</v>
      </c>
      <c r="B277" s="223" t="s">
        <v>390</v>
      </c>
      <c r="C277" s="226">
        <v>89.26</v>
      </c>
      <c r="D277" s="226">
        <v>68.070000000000007</v>
      </c>
      <c r="E277" s="226">
        <v>157.33000000000001</v>
      </c>
      <c r="F277" s="237" t="s">
        <v>287</v>
      </c>
      <c r="G277" s="226">
        <v>89.26</v>
      </c>
      <c r="H277" s="226">
        <v>68.070000000000007</v>
      </c>
      <c r="I277" s="226">
        <v>157.33000000000001</v>
      </c>
      <c r="J277" s="226">
        <f>G277-C277</f>
        <v>0</v>
      </c>
      <c r="K277" s="226">
        <f>H277-D277</f>
        <v>0</v>
      </c>
      <c r="L277" s="226">
        <f>I277-E277</f>
        <v>0</v>
      </c>
      <c r="M277" s="227">
        <v>-2.1700000000237196E-2</v>
      </c>
      <c r="N277" s="242"/>
      <c r="O277" s="228"/>
      <c r="P277" s="229"/>
      <c r="Q277" s="223"/>
      <c r="R277" s="223"/>
      <c r="S277" s="227">
        <f>M277-Q277+N277+R277</f>
        <v>-2.1700000000237196E-2</v>
      </c>
      <c r="T277" s="229" t="str">
        <f>B277</f>
        <v>№248 сбыт</v>
      </c>
    </row>
    <row r="278" spans="1:21" ht="17.100000000000001" customHeight="1" x14ac:dyDescent="0.25">
      <c r="A278" s="64"/>
      <c r="B278" s="217" t="s">
        <v>301</v>
      </c>
      <c r="C278" s="218">
        <v>12248.460000000001</v>
      </c>
      <c r="D278" s="218">
        <v>5791.76</v>
      </c>
      <c r="E278" s="218">
        <v>18040.240000000002</v>
      </c>
      <c r="F278" s="236" t="s">
        <v>544</v>
      </c>
      <c r="G278" s="218">
        <v>12248.5</v>
      </c>
      <c r="H278" s="218">
        <v>5791.79</v>
      </c>
      <c r="I278" s="218">
        <v>18040.310000000001</v>
      </c>
      <c r="J278" s="218">
        <f>G278-C278</f>
        <v>3.9999999999054126E-2</v>
      </c>
      <c r="K278" s="218">
        <f>H278-D278</f>
        <v>2.9999999999745341E-2</v>
      </c>
      <c r="L278" s="218">
        <f>I278-E278</f>
        <v>6.9999999999708962E-2</v>
      </c>
      <c r="M278" s="227">
        <v>15699.0172</v>
      </c>
      <c r="N278" s="241"/>
      <c r="O278" s="221">
        <f t="shared" ref="O278:P279" si="50">J278*O$6</f>
        <v>0.3283999999922344</v>
      </c>
      <c r="P278" s="222">
        <f t="shared" si="50"/>
        <v>9.7199999999174919E-2</v>
      </c>
      <c r="Q278" s="217">
        <f t="shared" ref="Q278" si="51">SUM(O278:P278)</f>
        <v>0.42559999999140929</v>
      </c>
      <c r="R278" s="217"/>
      <c r="S278" s="220">
        <f t="shared" si="48"/>
        <v>15698.591600000009</v>
      </c>
      <c r="T278" s="222" t="str">
        <f t="shared" ref="T278" si="52">B278</f>
        <v>№ 248 с 17.09.22</v>
      </c>
      <c r="U278" s="61"/>
    </row>
    <row r="279" spans="1:21" ht="17.100000000000001" customHeight="1" x14ac:dyDescent="0.25">
      <c r="A279" s="65" t="s">
        <v>611</v>
      </c>
      <c r="B279" s="223" t="s">
        <v>288</v>
      </c>
      <c r="C279" s="226">
        <v>10418.85</v>
      </c>
      <c r="D279" s="226">
        <v>6682.1</v>
      </c>
      <c r="E279" s="226">
        <v>17100.97</v>
      </c>
      <c r="F279" s="237" t="s">
        <v>545</v>
      </c>
      <c r="G279" s="226">
        <v>10418.85</v>
      </c>
      <c r="H279" s="226">
        <v>6682.1</v>
      </c>
      <c r="I279" s="226">
        <v>17100.98</v>
      </c>
      <c r="J279" s="226">
        <f>G279-C279</f>
        <v>0</v>
      </c>
      <c r="K279" s="226">
        <f>H279-D279</f>
        <v>0</v>
      </c>
      <c r="L279" s="226">
        <f>I279-E279</f>
        <v>9.9999999983992893E-3</v>
      </c>
      <c r="M279" s="227">
        <v>1611.8215999999984</v>
      </c>
      <c r="N279" s="242"/>
      <c r="O279" s="228">
        <f t="shared" si="50"/>
        <v>0</v>
      </c>
      <c r="P279" s="229">
        <f t="shared" si="50"/>
        <v>0</v>
      </c>
      <c r="Q279" s="223">
        <f t="shared" si="47"/>
        <v>0</v>
      </c>
      <c r="R279" s="223"/>
      <c r="S279" s="227">
        <f t="shared" si="48"/>
        <v>1611.8215999999984</v>
      </c>
      <c r="T279" s="229" t="str">
        <f>B279</f>
        <v xml:space="preserve">№249 </v>
      </c>
      <c r="U279" s="153" t="s">
        <v>566</v>
      </c>
    </row>
    <row r="280" spans="1:21" ht="18" customHeight="1" x14ac:dyDescent="0.25">
      <c r="A280" s="154"/>
      <c r="B280" s="239" t="s">
        <v>289</v>
      </c>
      <c r="C280" s="218">
        <v>416.17</v>
      </c>
      <c r="D280" s="218">
        <v>206.44</v>
      </c>
      <c r="E280" s="218">
        <v>622.61</v>
      </c>
      <c r="F280" s="233"/>
      <c r="G280" s="218">
        <v>426.39</v>
      </c>
      <c r="H280" s="218">
        <v>209.55</v>
      </c>
      <c r="I280" s="218">
        <v>635.95000000000005</v>
      </c>
      <c r="J280" s="218">
        <f>G280-C280</f>
        <v>10.21999999999997</v>
      </c>
      <c r="K280" s="218">
        <f>H280-D280</f>
        <v>3.1100000000000136</v>
      </c>
      <c r="L280" s="218">
        <f>I280-E280</f>
        <v>13.340000000000032</v>
      </c>
      <c r="M280" s="220">
        <v>4494.2029999999904</v>
      </c>
      <c r="N280" s="241"/>
      <c r="O280" s="221"/>
      <c r="P280" s="222"/>
      <c r="Q280" s="217"/>
      <c r="R280" s="217"/>
      <c r="S280" s="220">
        <f>M280-Q280+N280+R280</f>
        <v>4494.2029999999904</v>
      </c>
      <c r="T280" s="222" t="str">
        <f>B280</f>
        <v>№Охрана 3</v>
      </c>
    </row>
    <row r="281" spans="1:21" x14ac:dyDescent="0.25">
      <c r="J281" s="194"/>
      <c r="K281" s="194"/>
      <c r="L281" s="194"/>
      <c r="M281" s="195"/>
      <c r="N281" s="194"/>
      <c r="O281" s="196"/>
      <c r="P281" s="196"/>
      <c r="Q281" s="167"/>
      <c r="R281" s="167"/>
    </row>
    <row r="282" spans="1:21" x14ac:dyDescent="0.25">
      <c r="C282" s="193"/>
      <c r="F282" s="207"/>
      <c r="G282" s="196"/>
      <c r="H282" s="196"/>
      <c r="I282" s="196"/>
      <c r="J282" s="193"/>
      <c r="P282" s="196"/>
      <c r="Q282" s="196"/>
      <c r="R282" s="196"/>
    </row>
    <row r="283" spans="1:21" x14ac:dyDescent="0.25">
      <c r="C283" s="193"/>
      <c r="F283" s="207"/>
      <c r="G283" s="196"/>
      <c r="H283" s="196"/>
      <c r="I283" s="196"/>
      <c r="J283" s="193"/>
      <c r="P283" s="196"/>
      <c r="Q283" s="196"/>
      <c r="R283" s="196"/>
    </row>
    <row r="284" spans="1:21" x14ac:dyDescent="0.25">
      <c r="C284" s="193"/>
      <c r="F284" s="208"/>
      <c r="J284" s="193"/>
      <c r="P284" s="196"/>
      <c r="Q284" s="196"/>
      <c r="R284" s="196"/>
    </row>
    <row r="285" spans="1:21" x14ac:dyDescent="0.25">
      <c r="C285" s="193"/>
      <c r="F285" s="209"/>
      <c r="G285" s="196"/>
      <c r="H285" s="196"/>
      <c r="I285" s="196"/>
      <c r="J285" s="193"/>
      <c r="P285" s="196"/>
      <c r="Q285" s="196"/>
      <c r="R285" s="196"/>
    </row>
    <row r="286" spans="1:21" ht="18.75" thickBot="1" x14ac:dyDescent="0.3">
      <c r="C286" s="193"/>
      <c r="F286" s="208"/>
      <c r="G286" s="196"/>
      <c r="H286" s="196"/>
      <c r="I286" s="196"/>
      <c r="J286" s="193"/>
      <c r="P286" s="196"/>
      <c r="Q286" s="196"/>
      <c r="R286" s="196"/>
    </row>
    <row r="287" spans="1:21" ht="18.75" thickBot="1" x14ac:dyDescent="0.3">
      <c r="F287" s="209"/>
      <c r="G287" s="199"/>
      <c r="H287" s="199"/>
      <c r="I287" s="200"/>
      <c r="P287" s="196"/>
      <c r="Q287" s="196"/>
      <c r="R287" s="196"/>
    </row>
    <row r="288" spans="1:21" x14ac:dyDescent="0.25">
      <c r="F288" s="209"/>
      <c r="G288" s="198"/>
      <c r="H288" s="198"/>
      <c r="I288" s="198"/>
      <c r="P288" s="196"/>
      <c r="Q288" s="196"/>
      <c r="R288" s="196"/>
    </row>
    <row r="289" spans="6:18" x14ac:dyDescent="0.25">
      <c r="F289" s="209"/>
      <c r="G289" s="198"/>
      <c r="H289" s="198"/>
      <c r="I289" s="198"/>
      <c r="P289" s="196"/>
      <c r="Q289" s="196"/>
      <c r="R289" s="196"/>
    </row>
    <row r="290" spans="6:18" x14ac:dyDescent="0.25">
      <c r="F290" s="209"/>
      <c r="G290" s="198"/>
      <c r="H290" s="198"/>
      <c r="I290" s="198"/>
      <c r="P290" s="196"/>
      <c r="Q290" s="196"/>
      <c r="R290" s="196"/>
    </row>
    <row r="291" spans="6:18" x14ac:dyDescent="0.25">
      <c r="F291" s="209"/>
      <c r="G291" s="198"/>
      <c r="H291" s="198"/>
      <c r="I291" s="198"/>
      <c r="P291" s="196"/>
      <c r="Q291" s="196"/>
      <c r="R291" s="196"/>
    </row>
    <row r="292" spans="6:18" x14ac:dyDescent="0.25">
      <c r="F292" s="209"/>
      <c r="G292" s="198"/>
      <c r="H292" s="198"/>
      <c r="I292" s="198"/>
      <c r="P292" s="196"/>
      <c r="Q292" s="196"/>
      <c r="R292" s="196"/>
    </row>
    <row r="293" spans="6:18" x14ac:dyDescent="0.25">
      <c r="F293" s="208"/>
      <c r="G293" s="197"/>
      <c r="H293" s="197"/>
      <c r="I293" s="197"/>
      <c r="P293" s="196"/>
      <c r="Q293" s="196"/>
      <c r="R293" s="196"/>
    </row>
    <row r="294" spans="6:18" x14ac:dyDescent="0.25">
      <c r="F294" s="208"/>
      <c r="G294" s="198"/>
      <c r="H294" s="198"/>
      <c r="I294" s="198"/>
      <c r="P294" s="196"/>
      <c r="Q294" s="196"/>
      <c r="R294" s="196"/>
    </row>
    <row r="295" spans="6:18" x14ac:dyDescent="0.25">
      <c r="F295" s="209"/>
      <c r="G295" s="198"/>
      <c r="H295" s="198"/>
      <c r="I295" s="198"/>
      <c r="P295" s="196"/>
      <c r="Q295" s="196"/>
      <c r="R295" s="196"/>
    </row>
    <row r="296" spans="6:18" x14ac:dyDescent="0.25">
      <c r="F296" s="209"/>
      <c r="G296" s="198"/>
      <c r="H296" s="198"/>
      <c r="I296" s="198"/>
      <c r="P296" s="196"/>
      <c r="Q296" s="196"/>
      <c r="R296" s="196"/>
    </row>
    <row r="297" spans="6:18" x14ac:dyDescent="0.25">
      <c r="F297" s="208"/>
      <c r="G297" s="197"/>
      <c r="H297" s="197"/>
      <c r="I297" s="197"/>
      <c r="P297" s="196"/>
      <c r="Q297" s="196"/>
      <c r="R297" s="196"/>
    </row>
    <row r="298" spans="6:18" x14ac:dyDescent="0.25">
      <c r="F298" s="208"/>
      <c r="G298" s="197"/>
      <c r="H298" s="197"/>
      <c r="I298" s="197"/>
      <c r="P298" s="196"/>
      <c r="Q298" s="196"/>
      <c r="R298" s="196"/>
    </row>
    <row r="299" spans="6:18" x14ac:dyDescent="0.25">
      <c r="F299" s="209"/>
      <c r="G299" s="198"/>
      <c r="H299" s="198"/>
      <c r="I299" s="198"/>
      <c r="P299" s="196"/>
      <c r="Q299" s="196"/>
      <c r="R299" s="196"/>
    </row>
    <row r="300" spans="6:18" x14ac:dyDescent="0.25">
      <c r="F300" s="209"/>
      <c r="G300" s="198"/>
      <c r="H300" s="198"/>
      <c r="I300" s="198"/>
      <c r="P300" s="196"/>
      <c r="Q300" s="196"/>
      <c r="R300" s="196"/>
    </row>
    <row r="301" spans="6:18" x14ac:dyDescent="0.25">
      <c r="F301" s="209"/>
      <c r="G301" s="198"/>
      <c r="H301" s="198"/>
      <c r="I301" s="198"/>
      <c r="P301" s="196"/>
      <c r="Q301" s="196"/>
      <c r="R301" s="196"/>
    </row>
    <row r="302" spans="6:18" x14ac:dyDescent="0.25">
      <c r="F302" s="208"/>
      <c r="G302" s="197"/>
      <c r="H302" s="197"/>
      <c r="I302" s="197"/>
      <c r="P302" s="196"/>
      <c r="Q302" s="196"/>
      <c r="R302" s="196"/>
    </row>
    <row r="303" spans="6:18" x14ac:dyDescent="0.25">
      <c r="F303" s="208"/>
      <c r="G303" s="197"/>
      <c r="H303" s="197"/>
      <c r="I303" s="197"/>
      <c r="P303" s="196"/>
      <c r="Q303" s="196"/>
      <c r="R303" s="196"/>
    </row>
    <row r="304" spans="6:18" x14ac:dyDescent="0.25">
      <c r="F304" s="208"/>
      <c r="G304" s="198"/>
      <c r="H304" s="198"/>
      <c r="I304" s="198"/>
      <c r="P304" s="196"/>
      <c r="Q304" s="196"/>
      <c r="R304" s="196"/>
    </row>
    <row r="305" spans="6:18" x14ac:dyDescent="0.25">
      <c r="F305" s="208"/>
      <c r="G305" s="197"/>
      <c r="H305" s="197"/>
      <c r="I305" s="197"/>
      <c r="P305" s="196"/>
      <c r="Q305" s="196"/>
      <c r="R305" s="196"/>
    </row>
    <row r="306" spans="6:18" x14ac:dyDescent="0.25">
      <c r="F306" s="208"/>
      <c r="G306" s="197"/>
      <c r="H306" s="197"/>
      <c r="I306" s="197"/>
      <c r="P306" s="196"/>
      <c r="Q306" s="196"/>
      <c r="R306" s="196"/>
    </row>
    <row r="307" spans="6:18" x14ac:dyDescent="0.25">
      <c r="F307" s="210"/>
      <c r="P307" s="196"/>
      <c r="Q307" s="196"/>
      <c r="R307" s="196"/>
    </row>
    <row r="308" spans="6:18" x14ac:dyDescent="0.25">
      <c r="F308" s="208"/>
      <c r="G308" s="197"/>
      <c r="H308" s="197"/>
      <c r="I308" s="197"/>
      <c r="J308" s="198"/>
      <c r="P308" s="196"/>
      <c r="Q308" s="196"/>
      <c r="R308" s="196"/>
    </row>
    <row r="309" spans="6:18" x14ac:dyDescent="0.25">
      <c r="F309" s="209"/>
      <c r="G309" s="198"/>
      <c r="H309" s="198"/>
      <c r="I309" s="198"/>
      <c r="J309" s="198"/>
      <c r="P309" s="196"/>
      <c r="Q309" s="196"/>
      <c r="R309" s="196"/>
    </row>
    <row r="310" spans="6:18" x14ac:dyDescent="0.25">
      <c r="F310" s="209"/>
      <c r="G310" s="198"/>
      <c r="H310" s="198"/>
      <c r="I310" s="198"/>
      <c r="J310" s="198"/>
      <c r="P310" s="196"/>
      <c r="Q310" s="196"/>
      <c r="R310" s="196"/>
    </row>
    <row r="311" spans="6:18" x14ac:dyDescent="0.25">
      <c r="F311" s="208"/>
      <c r="G311" s="197"/>
      <c r="H311" s="197"/>
      <c r="I311" s="197"/>
      <c r="J311" s="198"/>
      <c r="P311" s="196"/>
      <c r="Q311" s="196"/>
      <c r="R311" s="196"/>
    </row>
    <row r="312" spans="6:18" x14ac:dyDescent="0.25">
      <c r="F312" s="208"/>
      <c r="G312" s="197"/>
      <c r="H312" s="197"/>
      <c r="I312" s="197"/>
      <c r="J312" s="198"/>
      <c r="P312" s="196"/>
      <c r="Q312" s="196"/>
      <c r="R312" s="196"/>
    </row>
    <row r="313" spans="6:18" x14ac:dyDescent="0.25">
      <c r="F313" s="208"/>
      <c r="G313" s="198"/>
      <c r="H313" s="198"/>
      <c r="I313" s="198"/>
      <c r="J313" s="198"/>
      <c r="P313" s="196"/>
      <c r="Q313" s="196"/>
      <c r="R313" s="196"/>
    </row>
    <row r="314" spans="6:18" x14ac:dyDescent="0.25">
      <c r="F314" s="208"/>
      <c r="G314" s="198"/>
      <c r="H314" s="198"/>
      <c r="I314" s="198"/>
      <c r="J314" s="198"/>
      <c r="P314" s="196"/>
      <c r="Q314" s="196"/>
      <c r="R314" s="196"/>
    </row>
    <row r="315" spans="6:18" x14ac:dyDescent="0.25">
      <c r="F315" s="209"/>
      <c r="G315" s="198"/>
      <c r="H315" s="198"/>
      <c r="I315" s="198"/>
      <c r="J315" s="198"/>
      <c r="P315" s="196"/>
      <c r="Q315" s="196"/>
      <c r="R315" s="196"/>
    </row>
    <row r="316" spans="6:18" x14ac:dyDescent="0.25">
      <c r="F316" s="208"/>
      <c r="G316" s="197"/>
      <c r="H316" s="197"/>
      <c r="I316" s="197"/>
      <c r="J316" s="198"/>
      <c r="P316" s="196"/>
      <c r="Q316" s="196"/>
      <c r="R316" s="196"/>
    </row>
    <row r="317" spans="6:18" x14ac:dyDescent="0.25">
      <c r="F317" s="208"/>
      <c r="G317" s="198"/>
      <c r="H317" s="198"/>
      <c r="I317" s="198"/>
      <c r="J317" s="198"/>
      <c r="P317" s="196"/>
      <c r="Q317" s="196"/>
      <c r="R317" s="196"/>
    </row>
    <row r="318" spans="6:18" x14ac:dyDescent="0.25">
      <c r="F318" s="208"/>
      <c r="G318" s="197"/>
      <c r="H318" s="197"/>
      <c r="I318" s="197"/>
      <c r="J318" s="198"/>
      <c r="P318" s="196"/>
      <c r="Q318" s="196"/>
      <c r="R318" s="196"/>
    </row>
    <row r="319" spans="6:18" x14ac:dyDescent="0.25">
      <c r="F319" s="208"/>
      <c r="G319" s="197"/>
      <c r="H319" s="197"/>
      <c r="I319" s="197"/>
      <c r="J319" s="198"/>
      <c r="P319" s="196"/>
      <c r="Q319" s="196"/>
      <c r="R319" s="196"/>
    </row>
    <row r="320" spans="6:18" x14ac:dyDescent="0.25">
      <c r="G320" s="193"/>
      <c r="P320" s="196"/>
      <c r="Q320" s="196"/>
      <c r="R320" s="196"/>
    </row>
    <row r="321" spans="16:18" x14ac:dyDescent="0.25">
      <c r="P321" s="196"/>
      <c r="Q321" s="196"/>
      <c r="R321" s="196"/>
    </row>
    <row r="322" spans="16:18" x14ac:dyDescent="0.25">
      <c r="P322" s="196"/>
      <c r="Q322" s="196"/>
      <c r="R322" s="196"/>
    </row>
    <row r="323" spans="16:18" x14ac:dyDescent="0.25">
      <c r="P323" s="196"/>
      <c r="Q323" s="196"/>
      <c r="R323" s="196"/>
    </row>
    <row r="324" spans="16:18" x14ac:dyDescent="0.25">
      <c r="P324" s="196"/>
      <c r="Q324" s="196"/>
      <c r="R324" s="196"/>
    </row>
    <row r="325" spans="16:18" x14ac:dyDescent="0.25">
      <c r="P325" s="196"/>
      <c r="Q325" s="196"/>
      <c r="R325" s="196"/>
    </row>
    <row r="326" spans="16:18" x14ac:dyDescent="0.25">
      <c r="P326" s="196"/>
      <c r="Q326" s="196"/>
      <c r="R326" s="196"/>
    </row>
    <row r="327" spans="16:18" x14ac:dyDescent="0.25">
      <c r="P327" s="196"/>
      <c r="Q327" s="196"/>
      <c r="R327" s="196"/>
    </row>
  </sheetData>
  <autoFilter ref="A7:AB281">
    <filterColumn colId="2" showButton="0"/>
    <filterColumn colId="3" showButton="0"/>
    <filterColumn colId="6" showButton="0"/>
    <filterColumn colId="7" showButton="0"/>
    <filterColumn colId="9" showButton="0"/>
    <filterColumn colId="10" showButton="0"/>
    <filterColumn colId="14" showButton="0"/>
    <filterColumn colId="15" showButton="0"/>
  </autoFilter>
  <mergeCells count="12">
    <mergeCell ref="J8:L8"/>
    <mergeCell ref="O8:Q8"/>
    <mergeCell ref="V3:AB3"/>
    <mergeCell ref="V4:AB4"/>
    <mergeCell ref="C7:E7"/>
    <mergeCell ref="G7:I7"/>
    <mergeCell ref="J7:L7"/>
    <mergeCell ref="M7:M8"/>
    <mergeCell ref="O7:Q7"/>
    <mergeCell ref="S7:S8"/>
    <mergeCell ref="C8:E8"/>
    <mergeCell ref="G8:I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2"/>
  <sheetViews>
    <sheetView workbookViewId="0">
      <selection activeCell="E2" sqref="E2:F272"/>
    </sheetView>
  </sheetViews>
  <sheetFormatPr defaultRowHeight="15.75" x14ac:dyDescent="0.25"/>
  <cols>
    <col min="2" max="2" width="13.625" customWidth="1"/>
    <col min="3" max="3" width="16.125" customWidth="1"/>
    <col min="5" max="5" width="15.125" customWidth="1"/>
    <col min="6" max="6" width="21.875" customWidth="1"/>
  </cols>
  <sheetData>
    <row r="1" spans="1:6" ht="18.75" thickBot="1" x14ac:dyDescent="0.3">
      <c r="E1" s="79"/>
      <c r="F1" s="3"/>
    </row>
    <row r="2" spans="1:6" ht="18.75" thickBot="1" x14ac:dyDescent="0.3">
      <c r="B2" s="82" t="s">
        <v>374</v>
      </c>
      <c r="C2" s="82" t="s">
        <v>375</v>
      </c>
      <c r="E2" s="63" t="s">
        <v>374</v>
      </c>
      <c r="F2" s="4" t="s">
        <v>375</v>
      </c>
    </row>
    <row r="3" spans="1:6" ht="18" x14ac:dyDescent="0.25">
      <c r="A3">
        <v>1</v>
      </c>
      <c r="B3" s="82" t="s">
        <v>306</v>
      </c>
      <c r="C3" s="82" t="s">
        <v>202</v>
      </c>
      <c r="E3" s="88" t="s">
        <v>566</v>
      </c>
      <c r="F3" s="5" t="s">
        <v>21</v>
      </c>
    </row>
    <row r="4" spans="1:6" ht="18" x14ac:dyDescent="0.25">
      <c r="A4">
        <f>A3+1</f>
        <v>2</v>
      </c>
      <c r="B4" s="82" t="s">
        <v>307</v>
      </c>
      <c r="C4" s="82" t="s">
        <v>75</v>
      </c>
      <c r="E4" s="64"/>
      <c r="F4" s="2" t="s">
        <v>22</v>
      </c>
    </row>
    <row r="5" spans="1:6" ht="18" x14ac:dyDescent="0.25">
      <c r="A5">
        <f t="shared" ref="A5:A68" si="0">A4+1</f>
        <v>3</v>
      </c>
      <c r="B5" s="82" t="s">
        <v>308</v>
      </c>
      <c r="C5" s="82" t="s">
        <v>59</v>
      </c>
      <c r="E5" s="64"/>
      <c r="F5" s="5" t="s">
        <v>23</v>
      </c>
    </row>
    <row r="6" spans="1:6" ht="18" x14ac:dyDescent="0.25">
      <c r="A6">
        <f t="shared" si="0"/>
        <v>4</v>
      </c>
      <c r="B6" s="82" t="s">
        <v>309</v>
      </c>
      <c r="C6" s="82" t="s">
        <v>237</v>
      </c>
      <c r="E6" s="64"/>
      <c r="F6" s="2" t="s">
        <v>24</v>
      </c>
    </row>
    <row r="7" spans="1:6" ht="18" x14ac:dyDescent="0.25">
      <c r="A7">
        <f t="shared" si="0"/>
        <v>5</v>
      </c>
      <c r="B7" s="82" t="s">
        <v>310</v>
      </c>
      <c r="C7" s="82" t="s">
        <v>29</v>
      </c>
      <c r="E7" s="88" t="s">
        <v>567</v>
      </c>
      <c r="F7" s="5" t="s">
        <v>25</v>
      </c>
    </row>
    <row r="8" spans="1:6" ht="18" x14ac:dyDescent="0.25">
      <c r="A8">
        <f t="shared" si="0"/>
        <v>6</v>
      </c>
      <c r="B8" s="82" t="s">
        <v>311</v>
      </c>
      <c r="C8" s="82" t="s">
        <v>211</v>
      </c>
      <c r="E8" s="64" t="s">
        <v>432</v>
      </c>
      <c r="F8" s="2" t="s">
        <v>26</v>
      </c>
    </row>
    <row r="9" spans="1:6" ht="18" x14ac:dyDescent="0.25">
      <c r="A9">
        <f t="shared" si="0"/>
        <v>7</v>
      </c>
      <c r="B9" s="82" t="s">
        <v>312</v>
      </c>
      <c r="C9" s="82" t="s">
        <v>62</v>
      </c>
      <c r="E9" s="88" t="s">
        <v>566</v>
      </c>
      <c r="F9" s="5" t="s">
        <v>27</v>
      </c>
    </row>
    <row r="10" spans="1:6" ht="18" x14ac:dyDescent="0.25">
      <c r="A10">
        <f t="shared" si="0"/>
        <v>8</v>
      </c>
      <c r="B10" s="82" t="s">
        <v>314</v>
      </c>
      <c r="C10" s="82" t="s">
        <v>158</v>
      </c>
      <c r="E10" s="64" t="s">
        <v>322</v>
      </c>
      <c r="F10" s="76" t="s">
        <v>28</v>
      </c>
    </row>
    <row r="11" spans="1:6" ht="18" x14ac:dyDescent="0.25">
      <c r="A11">
        <f t="shared" si="0"/>
        <v>9</v>
      </c>
      <c r="B11" s="82" t="s">
        <v>317</v>
      </c>
      <c r="C11" s="82" t="s">
        <v>163</v>
      </c>
      <c r="E11" s="64" t="s">
        <v>310</v>
      </c>
      <c r="F11" s="72" t="s">
        <v>413</v>
      </c>
    </row>
    <row r="12" spans="1:6" ht="18" x14ac:dyDescent="0.25">
      <c r="A12">
        <f t="shared" si="0"/>
        <v>10</v>
      </c>
      <c r="B12" s="82" t="s">
        <v>320</v>
      </c>
      <c r="C12" s="82" t="s">
        <v>252</v>
      </c>
      <c r="E12" s="65" t="s">
        <v>574</v>
      </c>
      <c r="F12" s="2" t="s">
        <v>30</v>
      </c>
    </row>
    <row r="13" spans="1:6" ht="18" x14ac:dyDescent="0.25">
      <c r="A13">
        <f t="shared" si="0"/>
        <v>11</v>
      </c>
      <c r="B13" s="82" t="s">
        <v>316</v>
      </c>
      <c r="C13" s="82" t="s">
        <v>279</v>
      </c>
      <c r="E13" s="64"/>
      <c r="F13" s="5" t="s">
        <v>31</v>
      </c>
    </row>
    <row r="14" spans="1:6" ht="18" x14ac:dyDescent="0.25">
      <c r="A14">
        <f t="shared" si="0"/>
        <v>12</v>
      </c>
      <c r="B14" s="82" t="s">
        <v>319</v>
      </c>
      <c r="C14" s="82" t="s">
        <v>216</v>
      </c>
      <c r="E14" s="64"/>
      <c r="F14" s="2" t="s">
        <v>32</v>
      </c>
    </row>
    <row r="15" spans="1:6" ht="18" x14ac:dyDescent="0.25">
      <c r="A15">
        <f t="shared" si="0"/>
        <v>13</v>
      </c>
      <c r="B15" s="65" t="s">
        <v>418</v>
      </c>
      <c r="C15" s="82" t="s">
        <v>110</v>
      </c>
      <c r="E15" s="64"/>
      <c r="F15" s="5" t="s">
        <v>33</v>
      </c>
    </row>
    <row r="16" spans="1:6" ht="18" x14ac:dyDescent="0.25">
      <c r="A16">
        <f t="shared" si="0"/>
        <v>14</v>
      </c>
      <c r="B16" s="82" t="s">
        <v>323</v>
      </c>
      <c r="C16" s="82" t="s">
        <v>231</v>
      </c>
      <c r="E16" s="64" t="s">
        <v>432</v>
      </c>
      <c r="F16" s="2" t="s">
        <v>34</v>
      </c>
    </row>
    <row r="17" spans="1:6" ht="18" x14ac:dyDescent="0.25">
      <c r="A17">
        <f t="shared" si="0"/>
        <v>15</v>
      </c>
      <c r="B17" s="82" t="s">
        <v>386</v>
      </c>
      <c r="C17" s="82" t="s">
        <v>280</v>
      </c>
      <c r="E17" s="94" t="s">
        <v>575</v>
      </c>
      <c r="F17" s="72" t="s">
        <v>35</v>
      </c>
    </row>
    <row r="18" spans="1:6" ht="18" x14ac:dyDescent="0.25">
      <c r="A18">
        <f t="shared" si="0"/>
        <v>16</v>
      </c>
      <c r="B18" s="82" t="s">
        <v>318</v>
      </c>
      <c r="C18" s="82" t="s">
        <v>150</v>
      </c>
      <c r="E18" s="64"/>
      <c r="F18" s="2" t="s">
        <v>36</v>
      </c>
    </row>
    <row r="19" spans="1:6" ht="18" x14ac:dyDescent="0.25">
      <c r="A19">
        <f t="shared" si="0"/>
        <v>17</v>
      </c>
      <c r="B19" s="82" t="s">
        <v>315</v>
      </c>
      <c r="C19" s="82" t="s">
        <v>89</v>
      </c>
      <c r="E19" s="64"/>
      <c r="F19" s="5" t="s">
        <v>37</v>
      </c>
    </row>
    <row r="20" spans="1:6" ht="18" x14ac:dyDescent="0.25">
      <c r="A20">
        <f t="shared" si="0"/>
        <v>18</v>
      </c>
      <c r="B20" s="82" t="s">
        <v>321</v>
      </c>
      <c r="C20" s="82" t="s">
        <v>263</v>
      </c>
      <c r="E20" s="88" t="s">
        <v>566</v>
      </c>
      <c r="F20" s="2" t="s">
        <v>38</v>
      </c>
    </row>
    <row r="21" spans="1:6" ht="18" x14ac:dyDescent="0.25">
      <c r="A21">
        <f t="shared" si="0"/>
        <v>19</v>
      </c>
      <c r="B21" s="82" t="s">
        <v>313</v>
      </c>
      <c r="C21" s="82" t="s">
        <v>86</v>
      </c>
      <c r="E21" s="64"/>
      <c r="F21" s="5" t="s">
        <v>39</v>
      </c>
    </row>
    <row r="22" spans="1:6" ht="18" x14ac:dyDescent="0.25">
      <c r="A22">
        <f t="shared" si="0"/>
        <v>20</v>
      </c>
      <c r="B22" s="82" t="s">
        <v>322</v>
      </c>
      <c r="C22" s="82" t="s">
        <v>28</v>
      </c>
      <c r="E22" s="65" t="s">
        <v>587</v>
      </c>
      <c r="F22" s="2" t="s">
        <v>40</v>
      </c>
    </row>
    <row r="23" spans="1:6" ht="18" x14ac:dyDescent="0.25">
      <c r="A23">
        <f t="shared" si="0"/>
        <v>21</v>
      </c>
      <c r="B23" s="82" t="s">
        <v>324</v>
      </c>
      <c r="C23" s="82" t="s">
        <v>51</v>
      </c>
      <c r="E23" s="88" t="s">
        <v>567</v>
      </c>
      <c r="F23" s="5" t="s">
        <v>41</v>
      </c>
    </row>
    <row r="24" spans="1:6" ht="18" x14ac:dyDescent="0.25">
      <c r="A24">
        <f t="shared" si="0"/>
        <v>22</v>
      </c>
      <c r="B24" s="82" t="s">
        <v>325</v>
      </c>
      <c r="C24" s="82" t="s">
        <v>60</v>
      </c>
      <c r="E24" s="64"/>
      <c r="F24" s="2" t="s">
        <v>42</v>
      </c>
    </row>
    <row r="25" spans="1:6" ht="18" x14ac:dyDescent="0.25">
      <c r="A25">
        <f t="shared" si="0"/>
        <v>23</v>
      </c>
      <c r="B25" s="82" t="s">
        <v>326</v>
      </c>
      <c r="C25" s="82" t="s">
        <v>218</v>
      </c>
      <c r="E25" s="64" t="s">
        <v>348</v>
      </c>
      <c r="F25" s="72" t="s">
        <v>43</v>
      </c>
    </row>
    <row r="26" spans="1:6" ht="18" x14ac:dyDescent="0.25">
      <c r="A26">
        <f t="shared" si="0"/>
        <v>24</v>
      </c>
      <c r="B26" s="82" t="s">
        <v>327</v>
      </c>
      <c r="C26" s="82" t="s">
        <v>259</v>
      </c>
      <c r="E26" s="64"/>
      <c r="F26" s="2" t="s">
        <v>44</v>
      </c>
    </row>
    <row r="27" spans="1:6" ht="18" x14ac:dyDescent="0.25">
      <c r="A27">
        <f t="shared" si="0"/>
        <v>25</v>
      </c>
      <c r="B27" s="82" t="s">
        <v>328</v>
      </c>
      <c r="C27" s="82" t="s">
        <v>253</v>
      </c>
      <c r="E27" s="64"/>
      <c r="F27" s="5" t="s">
        <v>45</v>
      </c>
    </row>
    <row r="28" spans="1:6" ht="18" x14ac:dyDescent="0.25">
      <c r="A28">
        <f t="shared" si="0"/>
        <v>26</v>
      </c>
      <c r="B28" s="82" t="s">
        <v>329</v>
      </c>
      <c r="C28" s="82" t="s">
        <v>260</v>
      </c>
      <c r="E28" s="88" t="s">
        <v>563</v>
      </c>
      <c r="F28" s="2" t="s">
        <v>46</v>
      </c>
    </row>
    <row r="29" spans="1:6" ht="18" x14ac:dyDescent="0.25">
      <c r="A29">
        <f t="shared" si="0"/>
        <v>27</v>
      </c>
      <c r="B29" s="82" t="s">
        <v>330</v>
      </c>
      <c r="C29" s="82" t="s">
        <v>167</v>
      </c>
      <c r="E29" s="64"/>
      <c r="F29" s="5" t="s">
        <v>47</v>
      </c>
    </row>
    <row r="30" spans="1:6" ht="18" x14ac:dyDescent="0.25">
      <c r="A30">
        <f t="shared" si="0"/>
        <v>28</v>
      </c>
      <c r="B30" s="82" t="s">
        <v>331</v>
      </c>
      <c r="C30" s="82" t="s">
        <v>165</v>
      </c>
      <c r="E30" s="64"/>
      <c r="F30" s="2" t="s">
        <v>48</v>
      </c>
    </row>
    <row r="31" spans="1:6" ht="18" x14ac:dyDescent="0.25">
      <c r="A31">
        <f t="shared" si="0"/>
        <v>29</v>
      </c>
      <c r="B31" s="82" t="s">
        <v>332</v>
      </c>
      <c r="C31" s="82" t="s">
        <v>257</v>
      </c>
      <c r="E31" s="64"/>
      <c r="F31" s="5" t="s">
        <v>49</v>
      </c>
    </row>
    <row r="32" spans="1:6" ht="18" x14ac:dyDescent="0.25">
      <c r="A32">
        <f t="shared" si="0"/>
        <v>30</v>
      </c>
      <c r="B32" s="82" t="s">
        <v>333</v>
      </c>
      <c r="C32" s="82" t="s">
        <v>56</v>
      </c>
      <c r="E32" s="64"/>
      <c r="F32" s="2" t="s">
        <v>50</v>
      </c>
    </row>
    <row r="33" spans="1:6" ht="18" x14ac:dyDescent="0.25">
      <c r="A33">
        <f t="shared" si="0"/>
        <v>31</v>
      </c>
      <c r="B33" s="82" t="s">
        <v>334</v>
      </c>
      <c r="C33" s="82" t="s">
        <v>277</v>
      </c>
      <c r="E33" s="64" t="s">
        <v>324</v>
      </c>
      <c r="F33" s="72" t="s">
        <v>51</v>
      </c>
    </row>
    <row r="34" spans="1:6" ht="18" x14ac:dyDescent="0.25">
      <c r="A34">
        <f t="shared" si="0"/>
        <v>32</v>
      </c>
      <c r="B34" s="82" t="s">
        <v>335</v>
      </c>
      <c r="C34" s="82" t="s">
        <v>215</v>
      </c>
      <c r="E34" s="64"/>
      <c r="F34" s="2" t="s">
        <v>52</v>
      </c>
    </row>
    <row r="35" spans="1:6" ht="18" x14ac:dyDescent="0.25">
      <c r="A35">
        <f t="shared" si="0"/>
        <v>33</v>
      </c>
      <c r="B35" s="82" t="s">
        <v>336</v>
      </c>
      <c r="C35" s="82" t="s">
        <v>268</v>
      </c>
      <c r="E35" s="64"/>
      <c r="F35" s="5" t="s">
        <v>53</v>
      </c>
    </row>
    <row r="36" spans="1:6" ht="18" x14ac:dyDescent="0.25">
      <c r="A36">
        <f t="shared" si="0"/>
        <v>34</v>
      </c>
      <c r="B36" s="82" t="s">
        <v>337</v>
      </c>
      <c r="C36" s="82" t="s">
        <v>217</v>
      </c>
      <c r="E36" s="64"/>
      <c r="F36" s="2" t="s">
        <v>54</v>
      </c>
    </row>
    <row r="37" spans="1:6" ht="18" x14ac:dyDescent="0.25">
      <c r="A37">
        <f t="shared" si="0"/>
        <v>35</v>
      </c>
      <c r="B37" s="82" t="s">
        <v>338</v>
      </c>
      <c r="C37" s="82" t="s">
        <v>246</v>
      </c>
      <c r="E37" s="64"/>
      <c r="F37" s="5" t="s">
        <v>55</v>
      </c>
    </row>
    <row r="38" spans="1:6" ht="18" x14ac:dyDescent="0.25">
      <c r="A38">
        <f t="shared" si="0"/>
        <v>36</v>
      </c>
      <c r="B38" s="82" t="s">
        <v>339</v>
      </c>
      <c r="C38" s="82" t="s">
        <v>278</v>
      </c>
      <c r="E38" s="64" t="s">
        <v>333</v>
      </c>
      <c r="F38" s="72" t="s">
        <v>56</v>
      </c>
    </row>
    <row r="39" spans="1:6" ht="18" x14ac:dyDescent="0.25">
      <c r="A39">
        <f t="shared" si="0"/>
        <v>37</v>
      </c>
      <c r="B39" s="82" t="s">
        <v>340</v>
      </c>
      <c r="C39" s="82" t="s">
        <v>276</v>
      </c>
      <c r="E39" s="64"/>
      <c r="F39" s="5" t="s">
        <v>57</v>
      </c>
    </row>
    <row r="40" spans="1:6" ht="18" x14ac:dyDescent="0.25">
      <c r="A40">
        <f t="shared" si="0"/>
        <v>38</v>
      </c>
      <c r="B40" s="82" t="s">
        <v>341</v>
      </c>
      <c r="C40" s="82" t="s">
        <v>97</v>
      </c>
      <c r="E40" s="64"/>
      <c r="F40" s="2" t="s">
        <v>58</v>
      </c>
    </row>
    <row r="41" spans="1:6" ht="18" x14ac:dyDescent="0.25">
      <c r="A41">
        <f t="shared" si="0"/>
        <v>39</v>
      </c>
      <c r="B41" s="82" t="s">
        <v>342</v>
      </c>
      <c r="C41" s="82" t="s">
        <v>214</v>
      </c>
      <c r="E41" s="64" t="s">
        <v>308</v>
      </c>
      <c r="F41" s="72" t="s">
        <v>412</v>
      </c>
    </row>
    <row r="42" spans="1:6" ht="18" x14ac:dyDescent="0.25">
      <c r="A42">
        <f t="shared" si="0"/>
        <v>40</v>
      </c>
      <c r="B42" s="82" t="s">
        <v>343</v>
      </c>
      <c r="C42" s="82" t="s">
        <v>91</v>
      </c>
      <c r="E42" s="64" t="s">
        <v>325</v>
      </c>
      <c r="F42" s="72" t="s">
        <v>60</v>
      </c>
    </row>
    <row r="43" spans="1:6" ht="18" x14ac:dyDescent="0.25">
      <c r="A43">
        <f t="shared" si="0"/>
        <v>41</v>
      </c>
      <c r="B43" s="82" t="s">
        <v>344</v>
      </c>
      <c r="C43" s="82" t="s">
        <v>104</v>
      </c>
      <c r="E43" s="64"/>
      <c r="F43" s="5" t="s">
        <v>61</v>
      </c>
    </row>
    <row r="44" spans="1:6" ht="18" x14ac:dyDescent="0.25">
      <c r="A44">
        <f t="shared" si="0"/>
        <v>42</v>
      </c>
      <c r="B44" s="82" t="s">
        <v>345</v>
      </c>
      <c r="C44" s="82" t="s">
        <v>95</v>
      </c>
      <c r="E44" s="64" t="s">
        <v>312</v>
      </c>
      <c r="F44" s="72" t="s">
        <v>62</v>
      </c>
    </row>
    <row r="45" spans="1:6" ht="18" x14ac:dyDescent="0.25">
      <c r="A45">
        <f t="shared" si="0"/>
        <v>43</v>
      </c>
      <c r="B45" s="82" t="s">
        <v>346</v>
      </c>
      <c r="C45" s="82" t="s">
        <v>72</v>
      </c>
      <c r="E45" s="64"/>
      <c r="F45" s="5" t="s">
        <v>63</v>
      </c>
    </row>
    <row r="46" spans="1:6" ht="18" x14ac:dyDescent="0.25">
      <c r="A46">
        <f t="shared" si="0"/>
        <v>44</v>
      </c>
      <c r="B46" s="82" t="s">
        <v>347</v>
      </c>
      <c r="C46" s="82" t="s">
        <v>65</v>
      </c>
      <c r="E46" s="88" t="s">
        <v>566</v>
      </c>
      <c r="F46" s="2" t="s">
        <v>64</v>
      </c>
    </row>
    <row r="47" spans="1:6" ht="18" x14ac:dyDescent="0.25">
      <c r="A47">
        <f t="shared" si="0"/>
        <v>45</v>
      </c>
      <c r="B47" s="82" t="s">
        <v>348</v>
      </c>
      <c r="C47" s="82" t="s">
        <v>43</v>
      </c>
      <c r="E47" s="64" t="s">
        <v>347</v>
      </c>
      <c r="F47" s="72" t="s">
        <v>65</v>
      </c>
    </row>
    <row r="48" spans="1:6" x14ac:dyDescent="0.25">
      <c r="A48">
        <f t="shared" si="0"/>
        <v>46</v>
      </c>
      <c r="B48" s="82" t="s">
        <v>349</v>
      </c>
      <c r="C48" s="82" t="s">
        <v>255</v>
      </c>
      <c r="E48" s="92" t="s">
        <v>440</v>
      </c>
      <c r="F48" s="2" t="s">
        <v>66</v>
      </c>
    </row>
    <row r="49" spans="1:6" ht="18" x14ac:dyDescent="0.25">
      <c r="A49">
        <f t="shared" si="0"/>
        <v>47</v>
      </c>
      <c r="B49" s="82" t="s">
        <v>350</v>
      </c>
      <c r="C49" s="82" t="s">
        <v>102</v>
      </c>
      <c r="E49" s="64"/>
      <c r="F49" s="5" t="s">
        <v>67</v>
      </c>
    </row>
    <row r="50" spans="1:6" ht="18" x14ac:dyDescent="0.25">
      <c r="A50">
        <f t="shared" si="0"/>
        <v>48</v>
      </c>
      <c r="B50" s="80" t="s">
        <v>429</v>
      </c>
      <c r="C50" s="82" t="s">
        <v>191</v>
      </c>
      <c r="E50" s="64"/>
      <c r="F50" s="2" t="s">
        <v>68</v>
      </c>
    </row>
    <row r="51" spans="1:6" ht="18" x14ac:dyDescent="0.25">
      <c r="A51">
        <f t="shared" si="0"/>
        <v>49</v>
      </c>
      <c r="B51" s="82" t="s">
        <v>351</v>
      </c>
      <c r="C51" s="82" t="s">
        <v>190</v>
      </c>
      <c r="E51" s="88" t="s">
        <v>566</v>
      </c>
      <c r="F51" s="5" t="s">
        <v>69</v>
      </c>
    </row>
    <row r="52" spans="1:6" ht="18" x14ac:dyDescent="0.25">
      <c r="A52">
        <f t="shared" si="0"/>
        <v>50</v>
      </c>
      <c r="B52" s="82" t="s">
        <v>352</v>
      </c>
      <c r="C52" s="82" t="s">
        <v>267</v>
      </c>
      <c r="E52" s="64"/>
      <c r="F52" s="2" t="s">
        <v>70</v>
      </c>
    </row>
    <row r="53" spans="1:6" ht="18" x14ac:dyDescent="0.25">
      <c r="A53">
        <f t="shared" si="0"/>
        <v>51</v>
      </c>
      <c r="B53" s="82" t="s">
        <v>353</v>
      </c>
      <c r="C53" s="82" t="s">
        <v>206</v>
      </c>
      <c r="E53" s="88" t="s">
        <v>566</v>
      </c>
      <c r="F53" s="5" t="s">
        <v>71</v>
      </c>
    </row>
    <row r="54" spans="1:6" ht="18" x14ac:dyDescent="0.25">
      <c r="A54">
        <f t="shared" si="0"/>
        <v>52</v>
      </c>
      <c r="B54" s="82" t="s">
        <v>354</v>
      </c>
      <c r="C54" s="82" t="s">
        <v>285</v>
      </c>
      <c r="E54" s="64" t="s">
        <v>346</v>
      </c>
      <c r="F54" s="72" t="s">
        <v>411</v>
      </c>
    </row>
    <row r="55" spans="1:6" ht="18" x14ac:dyDescent="0.25">
      <c r="A55">
        <f t="shared" si="0"/>
        <v>53</v>
      </c>
      <c r="B55" s="82" t="s">
        <v>355</v>
      </c>
      <c r="C55" s="82" t="s">
        <v>82</v>
      </c>
      <c r="E55" s="64"/>
      <c r="F55" s="5" t="s">
        <v>73</v>
      </c>
    </row>
    <row r="56" spans="1:6" ht="18" x14ac:dyDescent="0.25">
      <c r="A56">
        <f t="shared" si="0"/>
        <v>54</v>
      </c>
      <c r="B56" s="82" t="s">
        <v>356</v>
      </c>
      <c r="C56" s="82" t="s">
        <v>145</v>
      </c>
      <c r="E56" s="65" t="s">
        <v>415</v>
      </c>
      <c r="F56" s="72" t="s">
        <v>74</v>
      </c>
    </row>
    <row r="57" spans="1:6" ht="18" x14ac:dyDescent="0.25">
      <c r="A57">
        <f t="shared" si="0"/>
        <v>55</v>
      </c>
      <c r="B57" s="82" t="s">
        <v>357</v>
      </c>
      <c r="C57" s="82" t="s">
        <v>264</v>
      </c>
      <c r="E57" s="66" t="s">
        <v>307</v>
      </c>
      <c r="F57" s="72" t="s">
        <v>75</v>
      </c>
    </row>
    <row r="58" spans="1:6" x14ac:dyDescent="0.25">
      <c r="A58">
        <f t="shared" si="0"/>
        <v>56</v>
      </c>
      <c r="B58" s="82" t="s">
        <v>358</v>
      </c>
      <c r="C58" s="82" t="s">
        <v>133</v>
      </c>
      <c r="E58" s="83"/>
      <c r="F58" s="2" t="s">
        <v>76</v>
      </c>
    </row>
    <row r="59" spans="1:6" ht="18" x14ac:dyDescent="0.25">
      <c r="A59">
        <f t="shared" si="0"/>
        <v>57</v>
      </c>
      <c r="B59" s="82" t="s">
        <v>359</v>
      </c>
      <c r="C59" s="82" t="s">
        <v>223</v>
      </c>
      <c r="E59" s="66" t="s">
        <v>547</v>
      </c>
      <c r="F59" s="72" t="s">
        <v>548</v>
      </c>
    </row>
    <row r="60" spans="1:6" ht="18" x14ac:dyDescent="0.25">
      <c r="A60">
        <f t="shared" si="0"/>
        <v>58</v>
      </c>
      <c r="B60" s="82" t="s">
        <v>360</v>
      </c>
      <c r="C60" s="82" t="s">
        <v>85</v>
      </c>
      <c r="E60" s="64"/>
      <c r="F60" s="2" t="s">
        <v>78</v>
      </c>
    </row>
    <row r="61" spans="1:6" ht="18" x14ac:dyDescent="0.25">
      <c r="A61">
        <f t="shared" si="0"/>
        <v>59</v>
      </c>
      <c r="B61" s="82" t="s">
        <v>361</v>
      </c>
      <c r="C61" s="82" t="s">
        <v>117</v>
      </c>
      <c r="E61" s="64"/>
      <c r="F61" s="5" t="s">
        <v>79</v>
      </c>
    </row>
    <row r="62" spans="1:6" ht="18" x14ac:dyDescent="0.25">
      <c r="A62">
        <f t="shared" si="0"/>
        <v>60</v>
      </c>
      <c r="B62" s="82" t="s">
        <v>362</v>
      </c>
      <c r="C62" s="82" t="s">
        <v>96</v>
      </c>
      <c r="E62" s="64"/>
      <c r="F62" s="2" t="s">
        <v>80</v>
      </c>
    </row>
    <row r="63" spans="1:6" ht="18" x14ac:dyDescent="0.25">
      <c r="A63">
        <f t="shared" si="0"/>
        <v>61</v>
      </c>
      <c r="B63" s="82" t="s">
        <v>363</v>
      </c>
      <c r="C63" s="82" t="s">
        <v>90</v>
      </c>
      <c r="E63" s="64"/>
      <c r="F63" s="5" t="s">
        <v>81</v>
      </c>
    </row>
    <row r="64" spans="1:6" ht="18" x14ac:dyDescent="0.25">
      <c r="A64">
        <f t="shared" si="0"/>
        <v>62</v>
      </c>
      <c r="B64" s="82" t="s">
        <v>365</v>
      </c>
      <c r="C64" s="82" t="s">
        <v>236</v>
      </c>
      <c r="E64" s="64" t="s">
        <v>355</v>
      </c>
      <c r="F64" s="72" t="s">
        <v>82</v>
      </c>
    </row>
    <row r="65" spans="1:6" ht="18" x14ac:dyDescent="0.25">
      <c r="A65">
        <f t="shared" si="0"/>
        <v>63</v>
      </c>
      <c r="B65" s="82" t="s">
        <v>366</v>
      </c>
      <c r="C65" s="82" t="s">
        <v>118</v>
      </c>
      <c r="E65" s="88" t="s">
        <v>563</v>
      </c>
      <c r="F65" s="5" t="s">
        <v>83</v>
      </c>
    </row>
    <row r="66" spans="1:6" ht="18" x14ac:dyDescent="0.25">
      <c r="A66">
        <f t="shared" si="0"/>
        <v>64</v>
      </c>
      <c r="B66" s="82" t="s">
        <v>367</v>
      </c>
      <c r="C66" s="82" t="s">
        <v>219</v>
      </c>
      <c r="E66" s="91" t="s">
        <v>569</v>
      </c>
      <c r="F66" s="2" t="s">
        <v>84</v>
      </c>
    </row>
    <row r="67" spans="1:6" ht="18" x14ac:dyDescent="0.25">
      <c r="A67">
        <f t="shared" si="0"/>
        <v>65</v>
      </c>
      <c r="B67" s="82" t="s">
        <v>368</v>
      </c>
      <c r="C67" s="82" t="s">
        <v>235</v>
      </c>
      <c r="E67" s="66" t="s">
        <v>360</v>
      </c>
      <c r="F67" s="72" t="s">
        <v>85</v>
      </c>
    </row>
    <row r="68" spans="1:6" ht="18" x14ac:dyDescent="0.25">
      <c r="A68">
        <f t="shared" si="0"/>
        <v>66</v>
      </c>
      <c r="B68" s="64" t="s">
        <v>421</v>
      </c>
      <c r="C68" s="82" t="s">
        <v>227</v>
      </c>
      <c r="E68" s="64" t="s">
        <v>313</v>
      </c>
      <c r="F68" s="72" t="s">
        <v>409</v>
      </c>
    </row>
    <row r="69" spans="1:6" ht="18" x14ac:dyDescent="0.25">
      <c r="A69">
        <f t="shared" ref="A69:A83" si="1">A68+1</f>
        <v>67</v>
      </c>
      <c r="B69" s="82" t="s">
        <v>369</v>
      </c>
      <c r="C69" s="82" t="s">
        <v>287</v>
      </c>
      <c r="E69" s="64" t="s">
        <v>385</v>
      </c>
      <c r="F69" s="99" t="s">
        <v>410</v>
      </c>
    </row>
    <row r="70" spans="1:6" ht="18" x14ac:dyDescent="0.25">
      <c r="A70">
        <f t="shared" si="1"/>
        <v>68</v>
      </c>
      <c r="B70" s="82" t="s">
        <v>370</v>
      </c>
      <c r="C70" s="82" t="s">
        <v>222</v>
      </c>
      <c r="E70" s="64"/>
      <c r="F70" s="2" t="s">
        <v>88</v>
      </c>
    </row>
    <row r="71" spans="1:6" ht="18" x14ac:dyDescent="0.25">
      <c r="A71">
        <f t="shared" si="1"/>
        <v>69</v>
      </c>
      <c r="B71" s="64" t="s">
        <v>430</v>
      </c>
      <c r="C71" s="82" t="s">
        <v>232</v>
      </c>
      <c r="E71" s="77" t="s">
        <v>315</v>
      </c>
      <c r="F71" s="72" t="s">
        <v>408</v>
      </c>
    </row>
    <row r="72" spans="1:6" ht="18" x14ac:dyDescent="0.25">
      <c r="A72">
        <f t="shared" si="1"/>
        <v>70</v>
      </c>
      <c r="B72" s="82" t="s">
        <v>371</v>
      </c>
      <c r="C72" s="82" t="s">
        <v>210</v>
      </c>
      <c r="E72" s="77" t="s">
        <v>363</v>
      </c>
      <c r="F72" s="72" t="s">
        <v>90</v>
      </c>
    </row>
    <row r="73" spans="1:6" ht="18" x14ac:dyDescent="0.25">
      <c r="A73">
        <f t="shared" si="1"/>
        <v>71</v>
      </c>
      <c r="B73" s="82" t="s">
        <v>372</v>
      </c>
      <c r="C73" s="82" t="s">
        <v>134</v>
      </c>
      <c r="E73" s="77" t="s">
        <v>343</v>
      </c>
      <c r="F73" s="72" t="s">
        <v>91</v>
      </c>
    </row>
    <row r="74" spans="1:6" ht="18" x14ac:dyDescent="0.25">
      <c r="A74">
        <f t="shared" si="1"/>
        <v>72</v>
      </c>
      <c r="B74" s="82" t="s">
        <v>373</v>
      </c>
      <c r="C74" s="82" t="s">
        <v>178</v>
      </c>
      <c r="E74" s="64"/>
      <c r="F74" s="2" t="s">
        <v>93</v>
      </c>
    </row>
    <row r="75" spans="1:6" ht="18" x14ac:dyDescent="0.25">
      <c r="A75">
        <f t="shared" si="1"/>
        <v>73</v>
      </c>
      <c r="B75" s="65" t="s">
        <v>414</v>
      </c>
      <c r="C75" s="82" t="s">
        <v>144</v>
      </c>
      <c r="E75" s="64"/>
      <c r="F75" s="5" t="s">
        <v>94</v>
      </c>
    </row>
    <row r="76" spans="1:6" ht="18" x14ac:dyDescent="0.25">
      <c r="A76">
        <f t="shared" si="1"/>
        <v>74</v>
      </c>
      <c r="B76" s="82" t="s">
        <v>385</v>
      </c>
      <c r="C76" s="82" t="s">
        <v>87</v>
      </c>
      <c r="E76" s="65" t="s">
        <v>345</v>
      </c>
      <c r="F76" s="72" t="s">
        <v>407</v>
      </c>
    </row>
    <row r="77" spans="1:6" ht="18" x14ac:dyDescent="0.25">
      <c r="A77">
        <f t="shared" si="1"/>
        <v>75</v>
      </c>
      <c r="B77" s="65" t="s">
        <v>416</v>
      </c>
      <c r="C77" s="82" t="s">
        <v>156</v>
      </c>
      <c r="E77" s="64" t="s">
        <v>362</v>
      </c>
      <c r="F77" s="72" t="s">
        <v>96</v>
      </c>
    </row>
    <row r="78" spans="1:6" ht="18" x14ac:dyDescent="0.25">
      <c r="A78">
        <f t="shared" si="1"/>
        <v>76</v>
      </c>
      <c r="B78" s="64" t="s">
        <v>422</v>
      </c>
      <c r="C78" s="82" t="s">
        <v>269</v>
      </c>
      <c r="E78" s="64" t="s">
        <v>341</v>
      </c>
      <c r="F78" s="72" t="s">
        <v>97</v>
      </c>
    </row>
    <row r="79" spans="1:6" ht="18" x14ac:dyDescent="0.25">
      <c r="A79">
        <f t="shared" si="1"/>
        <v>77</v>
      </c>
      <c r="B79" s="65" t="s">
        <v>417</v>
      </c>
      <c r="C79" s="82" t="s">
        <v>125</v>
      </c>
      <c r="E79" s="64"/>
      <c r="F79" s="99" t="s">
        <v>98</v>
      </c>
    </row>
    <row r="80" spans="1:6" ht="18" x14ac:dyDescent="0.25">
      <c r="A80">
        <f t="shared" si="1"/>
        <v>78</v>
      </c>
      <c r="B80" s="64" t="s">
        <v>423</v>
      </c>
      <c r="C80" s="82" t="s">
        <v>168</v>
      </c>
      <c r="E80" s="65" t="s">
        <v>551</v>
      </c>
      <c r="F80" s="72" t="s">
        <v>99</v>
      </c>
    </row>
    <row r="81" spans="1:6" ht="18" x14ac:dyDescent="0.25">
      <c r="A81">
        <f t="shared" si="1"/>
        <v>79</v>
      </c>
      <c r="B81" s="82" t="s">
        <v>551</v>
      </c>
      <c r="C81" s="82" t="s">
        <v>99</v>
      </c>
      <c r="E81" s="88" t="s">
        <v>563</v>
      </c>
      <c r="F81" s="5" t="s">
        <v>100</v>
      </c>
    </row>
    <row r="82" spans="1:6" ht="18" x14ac:dyDescent="0.25">
      <c r="A82">
        <f t="shared" si="1"/>
        <v>80</v>
      </c>
      <c r="B82" s="64" t="s">
        <v>420</v>
      </c>
      <c r="C82" s="82" t="s">
        <v>230</v>
      </c>
      <c r="E82" s="88" t="s">
        <v>566</v>
      </c>
      <c r="F82" s="2" t="s">
        <v>101</v>
      </c>
    </row>
    <row r="83" spans="1:6" ht="18" x14ac:dyDescent="0.25">
      <c r="A83">
        <f t="shared" si="1"/>
        <v>81</v>
      </c>
      <c r="B83" s="82" t="s">
        <v>364</v>
      </c>
      <c r="C83" s="82" t="s">
        <v>176</v>
      </c>
      <c r="E83" s="80" t="s">
        <v>427</v>
      </c>
      <c r="F83" s="72" t="s">
        <v>406</v>
      </c>
    </row>
    <row r="84" spans="1:6" ht="18" x14ac:dyDescent="0.25">
      <c r="B84" s="82"/>
      <c r="C84" s="82" t="s">
        <v>21</v>
      </c>
      <c r="E84" s="86" t="s">
        <v>557</v>
      </c>
      <c r="F84" s="72" t="s">
        <v>558</v>
      </c>
    </row>
    <row r="85" spans="1:6" ht="18" x14ac:dyDescent="0.25">
      <c r="B85" s="82"/>
      <c r="C85" s="82" t="s">
        <v>22</v>
      </c>
      <c r="E85" s="64" t="s">
        <v>344</v>
      </c>
      <c r="F85" s="72" t="s">
        <v>104</v>
      </c>
    </row>
    <row r="86" spans="1:6" ht="18" x14ac:dyDescent="0.25">
      <c r="B86" s="82"/>
      <c r="C86" s="82" t="s">
        <v>23</v>
      </c>
      <c r="E86" s="64"/>
      <c r="F86" s="2" t="s">
        <v>105</v>
      </c>
    </row>
    <row r="87" spans="1:6" ht="18" x14ac:dyDescent="0.25">
      <c r="B87" s="82"/>
      <c r="C87" s="82" t="s">
        <v>24</v>
      </c>
      <c r="E87" s="64"/>
      <c r="F87" s="97" t="s">
        <v>589</v>
      </c>
    </row>
    <row r="88" spans="1:6" ht="18" x14ac:dyDescent="0.25">
      <c r="B88" s="82"/>
      <c r="C88" s="82" t="s">
        <v>25</v>
      </c>
      <c r="E88" s="64"/>
      <c r="F88" s="2" t="s">
        <v>107</v>
      </c>
    </row>
    <row r="89" spans="1:6" ht="18" x14ac:dyDescent="0.25">
      <c r="B89" s="82"/>
      <c r="C89" s="82" t="s">
        <v>26</v>
      </c>
      <c r="E89" s="64"/>
      <c r="F89" s="5" t="s">
        <v>108</v>
      </c>
    </row>
    <row r="90" spans="1:6" ht="18" x14ac:dyDescent="0.25">
      <c r="B90" s="82"/>
      <c r="C90" s="82" t="s">
        <v>27</v>
      </c>
      <c r="E90" s="64"/>
      <c r="F90" s="2" t="s">
        <v>109</v>
      </c>
    </row>
    <row r="91" spans="1:6" ht="18" x14ac:dyDescent="0.25">
      <c r="B91" s="82"/>
      <c r="C91" s="82" t="s">
        <v>30</v>
      </c>
      <c r="E91" s="65" t="s">
        <v>418</v>
      </c>
      <c r="F91" s="72" t="s">
        <v>110</v>
      </c>
    </row>
    <row r="92" spans="1:6" ht="18" x14ac:dyDescent="0.25">
      <c r="B92" s="82"/>
      <c r="C92" s="82" t="s">
        <v>31</v>
      </c>
      <c r="E92" s="88" t="s">
        <v>563</v>
      </c>
      <c r="F92" s="2" t="s">
        <v>111</v>
      </c>
    </row>
    <row r="93" spans="1:6" ht="18" x14ac:dyDescent="0.25">
      <c r="B93" s="82"/>
      <c r="C93" s="82" t="s">
        <v>32</v>
      </c>
      <c r="E93" s="64"/>
      <c r="F93" s="5" t="s">
        <v>112</v>
      </c>
    </row>
    <row r="94" spans="1:6" ht="18" x14ac:dyDescent="0.25">
      <c r="B94" s="82"/>
      <c r="C94" s="82" t="s">
        <v>33</v>
      </c>
      <c r="E94" s="64"/>
      <c r="F94" s="2" t="s">
        <v>113</v>
      </c>
    </row>
    <row r="95" spans="1:6" ht="18" x14ac:dyDescent="0.25">
      <c r="B95" s="82"/>
      <c r="C95" s="82" t="s">
        <v>34</v>
      </c>
      <c r="E95" s="64"/>
      <c r="F95" s="5" t="s">
        <v>114</v>
      </c>
    </row>
    <row r="96" spans="1:6" ht="18" x14ac:dyDescent="0.25">
      <c r="B96" s="82"/>
      <c r="C96" s="82" t="s">
        <v>35</v>
      </c>
      <c r="E96" s="64"/>
      <c r="F96" s="2" t="s">
        <v>115</v>
      </c>
    </row>
    <row r="97" spans="2:6" ht="18" x14ac:dyDescent="0.25">
      <c r="B97" s="82"/>
      <c r="C97" s="82" t="s">
        <v>36</v>
      </c>
      <c r="E97" s="64"/>
      <c r="F97" s="99" t="s">
        <v>116</v>
      </c>
    </row>
    <row r="98" spans="2:6" ht="18" x14ac:dyDescent="0.25">
      <c r="B98" s="82"/>
      <c r="C98" s="82" t="s">
        <v>37</v>
      </c>
      <c r="E98" s="64" t="s">
        <v>361</v>
      </c>
      <c r="F98" s="72" t="s">
        <v>405</v>
      </c>
    </row>
    <row r="99" spans="2:6" ht="18" x14ac:dyDescent="0.25">
      <c r="B99" s="82"/>
      <c r="C99" s="82" t="s">
        <v>38</v>
      </c>
      <c r="E99" s="64" t="s">
        <v>366</v>
      </c>
      <c r="F99" s="72" t="s">
        <v>118</v>
      </c>
    </row>
    <row r="100" spans="2:6" ht="18" x14ac:dyDescent="0.25">
      <c r="B100" s="82"/>
      <c r="C100" s="82" t="s">
        <v>39</v>
      </c>
      <c r="E100" s="88" t="s">
        <v>566</v>
      </c>
      <c r="F100" s="97" t="s">
        <v>119</v>
      </c>
    </row>
    <row r="101" spans="2:6" ht="18" x14ac:dyDescent="0.25">
      <c r="B101" s="82"/>
      <c r="C101" s="82" t="s">
        <v>40</v>
      </c>
      <c r="E101" s="64"/>
      <c r="F101" s="97" t="s">
        <v>120</v>
      </c>
    </row>
    <row r="102" spans="2:6" ht="18" x14ac:dyDescent="0.25">
      <c r="B102" s="82"/>
      <c r="C102" s="82" t="s">
        <v>41</v>
      </c>
      <c r="E102" s="64"/>
      <c r="F102" s="6" t="s">
        <v>121</v>
      </c>
    </row>
    <row r="103" spans="2:6" ht="18" x14ac:dyDescent="0.25">
      <c r="B103" s="82"/>
      <c r="C103" s="82" t="s">
        <v>42</v>
      </c>
      <c r="E103" s="64"/>
      <c r="F103" s="6" t="s">
        <v>122</v>
      </c>
    </row>
    <row r="104" spans="2:6" ht="18" x14ac:dyDescent="0.25">
      <c r="B104" s="82"/>
      <c r="C104" s="82" t="s">
        <v>44</v>
      </c>
      <c r="E104" s="64"/>
      <c r="F104" s="6" t="s">
        <v>123</v>
      </c>
    </row>
    <row r="105" spans="2:6" ht="18" x14ac:dyDescent="0.25">
      <c r="B105" s="82"/>
      <c r="C105" s="82" t="s">
        <v>45</v>
      </c>
      <c r="E105" s="64"/>
      <c r="F105" s="5" t="s">
        <v>124</v>
      </c>
    </row>
    <row r="106" spans="2:6" ht="18" x14ac:dyDescent="0.25">
      <c r="B106" s="82"/>
      <c r="C106" s="82" t="s">
        <v>46</v>
      </c>
      <c r="E106" s="65" t="s">
        <v>417</v>
      </c>
      <c r="F106" s="72" t="s">
        <v>433</v>
      </c>
    </row>
    <row r="107" spans="2:6" ht="18" x14ac:dyDescent="0.25">
      <c r="B107" s="82"/>
      <c r="C107" s="82" t="s">
        <v>47</v>
      </c>
      <c r="E107" s="88" t="s">
        <v>563</v>
      </c>
      <c r="F107" s="5" t="s">
        <v>126</v>
      </c>
    </row>
    <row r="108" spans="2:6" ht="18" x14ac:dyDescent="0.25">
      <c r="B108" s="82"/>
      <c r="C108" s="82" t="s">
        <v>48</v>
      </c>
      <c r="E108" s="64"/>
      <c r="F108" s="2" t="s">
        <v>127</v>
      </c>
    </row>
    <row r="109" spans="2:6" ht="18" x14ac:dyDescent="0.25">
      <c r="B109" s="82"/>
      <c r="C109" s="82" t="s">
        <v>49</v>
      </c>
      <c r="E109" s="64"/>
      <c r="F109" s="5" t="s">
        <v>128</v>
      </c>
    </row>
    <row r="110" spans="2:6" ht="18" x14ac:dyDescent="0.25">
      <c r="B110" s="82"/>
      <c r="C110" s="82" t="s">
        <v>50</v>
      </c>
      <c r="E110" s="64"/>
      <c r="F110" s="2" t="s">
        <v>129</v>
      </c>
    </row>
    <row r="111" spans="2:6" ht="18" x14ac:dyDescent="0.25">
      <c r="B111" s="82"/>
      <c r="C111" s="82" t="s">
        <v>52</v>
      </c>
      <c r="E111" s="64"/>
      <c r="F111" s="5" t="s">
        <v>130</v>
      </c>
    </row>
    <row r="112" spans="2:6" ht="18" x14ac:dyDescent="0.25">
      <c r="B112" s="82"/>
      <c r="C112" s="82" t="s">
        <v>53</v>
      </c>
      <c r="E112" s="91" t="s">
        <v>570</v>
      </c>
      <c r="F112" s="2" t="s">
        <v>131</v>
      </c>
    </row>
    <row r="113" spans="2:6" ht="18" x14ac:dyDescent="0.25">
      <c r="B113" s="82"/>
      <c r="C113" s="82" t="s">
        <v>54</v>
      </c>
      <c r="E113" s="64"/>
      <c r="F113" s="5" t="s">
        <v>132</v>
      </c>
    </row>
    <row r="114" spans="2:6" ht="18" x14ac:dyDescent="0.25">
      <c r="B114" s="82"/>
      <c r="C114" s="82" t="s">
        <v>55</v>
      </c>
      <c r="E114" s="64" t="s">
        <v>358</v>
      </c>
      <c r="F114" s="72" t="s">
        <v>133</v>
      </c>
    </row>
    <row r="115" spans="2:6" ht="18" x14ac:dyDescent="0.25">
      <c r="B115" s="82"/>
      <c r="C115" s="82" t="s">
        <v>57</v>
      </c>
      <c r="E115" s="64" t="s">
        <v>372</v>
      </c>
      <c r="F115" s="72" t="s">
        <v>404</v>
      </c>
    </row>
    <row r="116" spans="2:6" ht="18" x14ac:dyDescent="0.25">
      <c r="B116" s="82"/>
      <c r="C116" s="82" t="s">
        <v>58</v>
      </c>
      <c r="E116" s="64"/>
      <c r="F116" s="2" t="s">
        <v>135</v>
      </c>
    </row>
    <row r="117" spans="2:6" ht="18" x14ac:dyDescent="0.25">
      <c r="B117" s="82"/>
      <c r="C117" s="82" t="s">
        <v>61</v>
      </c>
      <c r="E117" s="64"/>
      <c r="F117" s="5" t="s">
        <v>136</v>
      </c>
    </row>
    <row r="118" spans="2:6" ht="18" x14ac:dyDescent="0.25">
      <c r="B118" s="82"/>
      <c r="C118" s="82" t="s">
        <v>63</v>
      </c>
      <c r="E118" s="64"/>
      <c r="F118" s="2" t="s">
        <v>137</v>
      </c>
    </row>
    <row r="119" spans="2:6" ht="18" x14ac:dyDescent="0.25">
      <c r="B119" s="82"/>
      <c r="C119" s="82" t="s">
        <v>64</v>
      </c>
      <c r="E119" s="64"/>
      <c r="F119" s="5" t="s">
        <v>138</v>
      </c>
    </row>
    <row r="120" spans="2:6" ht="18" x14ac:dyDescent="0.25">
      <c r="B120" s="82"/>
      <c r="C120" s="82" t="s">
        <v>66</v>
      </c>
      <c r="E120" s="64"/>
      <c r="F120" s="2" t="s">
        <v>139</v>
      </c>
    </row>
    <row r="121" spans="2:6" ht="18" x14ac:dyDescent="0.25">
      <c r="B121" s="82"/>
      <c r="C121" s="82" t="s">
        <v>67</v>
      </c>
      <c r="E121" s="88" t="s">
        <v>566</v>
      </c>
      <c r="F121" s="5" t="s">
        <v>140</v>
      </c>
    </row>
    <row r="122" spans="2:6" ht="18" x14ac:dyDescent="0.25">
      <c r="B122" s="82"/>
      <c r="C122" s="82" t="s">
        <v>68</v>
      </c>
      <c r="E122" s="65" t="s">
        <v>588</v>
      </c>
      <c r="F122" s="2" t="s">
        <v>141</v>
      </c>
    </row>
    <row r="123" spans="2:6" ht="18" x14ac:dyDescent="0.25">
      <c r="B123" s="82"/>
      <c r="C123" s="82" t="s">
        <v>69</v>
      </c>
      <c r="E123" s="88" t="s">
        <v>567</v>
      </c>
      <c r="F123" s="5" t="s">
        <v>142</v>
      </c>
    </row>
    <row r="124" spans="2:6" ht="18" x14ac:dyDescent="0.25">
      <c r="B124" s="82"/>
      <c r="C124" s="82" t="s">
        <v>70</v>
      </c>
      <c r="E124" s="88" t="s">
        <v>572</v>
      </c>
      <c r="F124" s="2" t="s">
        <v>143</v>
      </c>
    </row>
    <row r="125" spans="2:6" ht="18" x14ac:dyDescent="0.25">
      <c r="B125" s="82"/>
      <c r="C125" s="82" t="s">
        <v>71</v>
      </c>
      <c r="E125" s="65" t="s">
        <v>414</v>
      </c>
      <c r="F125" s="72" t="s">
        <v>144</v>
      </c>
    </row>
    <row r="126" spans="2:6" ht="18" x14ac:dyDescent="0.25">
      <c r="B126" s="82"/>
      <c r="C126" s="82" t="s">
        <v>73</v>
      </c>
      <c r="E126" s="64" t="s">
        <v>356</v>
      </c>
      <c r="F126" s="72" t="s">
        <v>145</v>
      </c>
    </row>
    <row r="127" spans="2:6" ht="18" x14ac:dyDescent="0.25">
      <c r="B127" s="82"/>
      <c r="C127" s="82" t="s">
        <v>74</v>
      </c>
      <c r="E127" s="91" t="s">
        <v>568</v>
      </c>
      <c r="F127" s="5" t="s">
        <v>146</v>
      </c>
    </row>
    <row r="128" spans="2:6" ht="18" x14ac:dyDescent="0.25">
      <c r="B128" s="82"/>
      <c r="C128" s="82" t="s">
        <v>76</v>
      </c>
      <c r="E128" s="64"/>
      <c r="F128" s="2" t="s">
        <v>147</v>
      </c>
    </row>
    <row r="129" spans="2:6" ht="18" x14ac:dyDescent="0.25">
      <c r="B129" s="82"/>
      <c r="C129" s="82" t="s">
        <v>77</v>
      </c>
      <c r="E129" s="64"/>
      <c r="F129" s="5" t="s">
        <v>148</v>
      </c>
    </row>
    <row r="130" spans="2:6" ht="18" x14ac:dyDescent="0.25">
      <c r="B130" s="82"/>
      <c r="C130" s="82" t="s">
        <v>78</v>
      </c>
      <c r="E130" s="64"/>
      <c r="F130" s="2" t="s">
        <v>149</v>
      </c>
    </row>
    <row r="131" spans="2:6" ht="18" x14ac:dyDescent="0.25">
      <c r="B131" s="82"/>
      <c r="C131" s="82" t="s">
        <v>79</v>
      </c>
      <c r="E131" s="64" t="s">
        <v>318</v>
      </c>
      <c r="F131" s="72" t="s">
        <v>403</v>
      </c>
    </row>
    <row r="132" spans="2:6" ht="18" x14ac:dyDescent="0.25">
      <c r="B132" s="82"/>
      <c r="C132" s="82" t="s">
        <v>80</v>
      </c>
      <c r="E132" s="64"/>
      <c r="F132" s="2" t="s">
        <v>151</v>
      </c>
    </row>
    <row r="133" spans="2:6" ht="18" x14ac:dyDescent="0.25">
      <c r="B133" s="82"/>
      <c r="C133" s="82" t="s">
        <v>81</v>
      </c>
      <c r="E133" s="64"/>
      <c r="F133" s="6" t="s">
        <v>152</v>
      </c>
    </row>
    <row r="134" spans="2:6" ht="18" x14ac:dyDescent="0.25">
      <c r="B134" s="82"/>
      <c r="C134" s="82" t="s">
        <v>83</v>
      </c>
      <c r="E134" s="64"/>
      <c r="F134" s="6" t="s">
        <v>153</v>
      </c>
    </row>
    <row r="135" spans="2:6" ht="18" x14ac:dyDescent="0.25">
      <c r="B135" s="82"/>
      <c r="C135" s="82" t="s">
        <v>84</v>
      </c>
      <c r="E135" s="64"/>
      <c r="F135" s="5" t="s">
        <v>154</v>
      </c>
    </row>
    <row r="136" spans="2:6" ht="18" x14ac:dyDescent="0.25">
      <c r="B136" s="82"/>
      <c r="C136" s="82" t="s">
        <v>88</v>
      </c>
      <c r="E136" s="64"/>
      <c r="F136" s="6" t="s">
        <v>155</v>
      </c>
    </row>
    <row r="137" spans="2:6" ht="18" x14ac:dyDescent="0.25">
      <c r="B137" s="82"/>
      <c r="C137" s="82" t="s">
        <v>93</v>
      </c>
      <c r="E137" s="65" t="s">
        <v>416</v>
      </c>
      <c r="F137" s="72" t="s">
        <v>434</v>
      </c>
    </row>
    <row r="138" spans="2:6" ht="18" x14ac:dyDescent="0.25">
      <c r="B138" s="82"/>
      <c r="C138" s="82" t="s">
        <v>94</v>
      </c>
      <c r="E138" s="64"/>
      <c r="F138" s="2" t="s">
        <v>157</v>
      </c>
    </row>
    <row r="139" spans="2:6" ht="18" x14ac:dyDescent="0.25">
      <c r="B139" s="82"/>
      <c r="C139" s="82" t="s">
        <v>98</v>
      </c>
      <c r="E139" s="64" t="s">
        <v>314</v>
      </c>
      <c r="F139" s="72" t="s">
        <v>158</v>
      </c>
    </row>
    <row r="140" spans="2:6" ht="18" x14ac:dyDescent="0.25">
      <c r="B140" s="82"/>
      <c r="C140" s="82" t="s">
        <v>100</v>
      </c>
      <c r="E140" s="64"/>
      <c r="F140" s="2" t="s">
        <v>159</v>
      </c>
    </row>
    <row r="141" spans="2:6" ht="18" x14ac:dyDescent="0.25">
      <c r="B141" s="82"/>
      <c r="C141" s="82" t="s">
        <v>101</v>
      </c>
      <c r="E141" s="64"/>
      <c r="F141" s="5" t="s">
        <v>160</v>
      </c>
    </row>
    <row r="142" spans="2:6" ht="18" x14ac:dyDescent="0.25">
      <c r="B142" s="82"/>
      <c r="C142" s="82" t="s">
        <v>103</v>
      </c>
      <c r="E142" s="64"/>
      <c r="F142" s="2" t="s">
        <v>161</v>
      </c>
    </row>
    <row r="143" spans="2:6" ht="18" x14ac:dyDescent="0.25">
      <c r="B143" s="82"/>
      <c r="C143" s="82" t="s">
        <v>105</v>
      </c>
      <c r="E143" s="64"/>
      <c r="F143" s="5" t="s">
        <v>162</v>
      </c>
    </row>
    <row r="144" spans="2:6" ht="18" x14ac:dyDescent="0.25">
      <c r="B144" s="82"/>
      <c r="C144" s="82" t="s">
        <v>106</v>
      </c>
      <c r="E144" s="64" t="s">
        <v>317</v>
      </c>
      <c r="F144" s="72" t="s">
        <v>163</v>
      </c>
    </row>
    <row r="145" spans="2:6" ht="18" x14ac:dyDescent="0.25">
      <c r="B145" s="82"/>
      <c r="C145" s="82" t="s">
        <v>107</v>
      </c>
      <c r="E145" s="64"/>
      <c r="F145" s="97" t="s">
        <v>584</v>
      </c>
    </row>
    <row r="146" spans="2:6" ht="18" x14ac:dyDescent="0.25">
      <c r="B146" s="82"/>
      <c r="C146" s="82" t="s">
        <v>108</v>
      </c>
      <c r="E146" s="64" t="s">
        <v>331</v>
      </c>
      <c r="F146" s="72" t="s">
        <v>165</v>
      </c>
    </row>
    <row r="147" spans="2:6" ht="18" x14ac:dyDescent="0.25">
      <c r="B147" s="82"/>
      <c r="C147" s="82" t="s">
        <v>109</v>
      </c>
      <c r="E147" s="64"/>
      <c r="F147" s="5" t="s">
        <v>166</v>
      </c>
    </row>
    <row r="148" spans="2:6" ht="18" x14ac:dyDescent="0.25">
      <c r="B148" s="82"/>
      <c r="C148" s="82" t="s">
        <v>111</v>
      </c>
      <c r="E148" s="64" t="s">
        <v>330</v>
      </c>
      <c r="F148" s="72" t="s">
        <v>402</v>
      </c>
    </row>
    <row r="149" spans="2:6" ht="18" x14ac:dyDescent="0.25">
      <c r="B149" s="82"/>
      <c r="C149" s="82" t="s">
        <v>112</v>
      </c>
      <c r="E149" s="64" t="s">
        <v>423</v>
      </c>
      <c r="F149" s="72" t="s">
        <v>435</v>
      </c>
    </row>
    <row r="150" spans="2:6" ht="18" x14ac:dyDescent="0.25">
      <c r="B150" s="82"/>
      <c r="C150" s="82" t="s">
        <v>113</v>
      </c>
      <c r="E150" s="64"/>
      <c r="F150" s="2" t="s">
        <v>169</v>
      </c>
    </row>
    <row r="151" spans="2:6" ht="18" x14ac:dyDescent="0.25">
      <c r="B151" s="82"/>
      <c r="C151" s="82" t="s">
        <v>114</v>
      </c>
      <c r="E151" s="64"/>
      <c r="F151" s="5" t="s">
        <v>170</v>
      </c>
    </row>
    <row r="152" spans="2:6" ht="18" x14ac:dyDescent="0.25">
      <c r="B152" s="82"/>
      <c r="C152" s="82" t="s">
        <v>115</v>
      </c>
      <c r="E152" s="88" t="s">
        <v>566</v>
      </c>
      <c r="F152" s="2" t="s">
        <v>171</v>
      </c>
    </row>
    <row r="153" spans="2:6" ht="18" x14ac:dyDescent="0.25">
      <c r="B153" s="82"/>
      <c r="C153" s="82" t="s">
        <v>116</v>
      </c>
      <c r="E153" s="88" t="s">
        <v>563</v>
      </c>
      <c r="F153" s="5" t="s">
        <v>172</v>
      </c>
    </row>
    <row r="154" spans="2:6" ht="18" x14ac:dyDescent="0.25">
      <c r="B154" s="82"/>
      <c r="C154" s="82" t="s">
        <v>119</v>
      </c>
      <c r="E154" s="65" t="s">
        <v>586</v>
      </c>
      <c r="F154" s="2" t="s">
        <v>173</v>
      </c>
    </row>
    <row r="155" spans="2:6" ht="18" x14ac:dyDescent="0.25">
      <c r="B155" s="82"/>
      <c r="C155" s="82" t="s">
        <v>120</v>
      </c>
      <c r="E155" s="64"/>
      <c r="F155" s="5" t="s">
        <v>174</v>
      </c>
    </row>
    <row r="156" spans="2:6" ht="18" x14ac:dyDescent="0.25">
      <c r="B156" s="82"/>
      <c r="C156" s="82" t="s">
        <v>121</v>
      </c>
      <c r="E156" s="64"/>
      <c r="F156" s="2" t="s">
        <v>175</v>
      </c>
    </row>
    <row r="157" spans="2:6" ht="18" x14ac:dyDescent="0.25">
      <c r="B157" s="82"/>
      <c r="C157" s="82" t="s">
        <v>122</v>
      </c>
      <c r="E157" s="77" t="s">
        <v>364</v>
      </c>
      <c r="F157" s="72" t="s">
        <v>176</v>
      </c>
    </row>
    <row r="158" spans="2:6" ht="18" x14ac:dyDescent="0.25">
      <c r="B158" s="82"/>
      <c r="C158" s="82" t="s">
        <v>123</v>
      </c>
      <c r="E158" s="64"/>
      <c r="F158" s="2" t="s">
        <v>177</v>
      </c>
    </row>
    <row r="159" spans="2:6" ht="18" x14ac:dyDescent="0.25">
      <c r="B159" s="82"/>
      <c r="C159" s="82" t="s">
        <v>124</v>
      </c>
      <c r="E159" s="64" t="s">
        <v>373</v>
      </c>
      <c r="F159" s="72" t="s">
        <v>401</v>
      </c>
    </row>
    <row r="160" spans="2:6" ht="18" x14ac:dyDescent="0.25">
      <c r="B160" s="82"/>
      <c r="C160" s="82" t="s">
        <v>126</v>
      </c>
      <c r="E160" s="88" t="s">
        <v>567</v>
      </c>
      <c r="F160" s="2" t="s">
        <v>179</v>
      </c>
    </row>
    <row r="161" spans="2:6" ht="18" x14ac:dyDescent="0.25">
      <c r="B161" s="82"/>
      <c r="C161" s="82" t="s">
        <v>127</v>
      </c>
      <c r="E161" s="64"/>
      <c r="F161" s="5" t="s">
        <v>180</v>
      </c>
    </row>
    <row r="162" spans="2:6" ht="18" x14ac:dyDescent="0.25">
      <c r="B162" s="82"/>
      <c r="C162" s="82" t="s">
        <v>128</v>
      </c>
      <c r="E162" s="64"/>
      <c r="F162" s="2" t="s">
        <v>181</v>
      </c>
    </row>
    <row r="163" spans="2:6" ht="18" x14ac:dyDescent="0.25">
      <c r="B163" s="82"/>
      <c r="C163" s="82" t="s">
        <v>129</v>
      </c>
      <c r="E163" s="64"/>
      <c r="F163" s="5" t="s">
        <v>182</v>
      </c>
    </row>
    <row r="164" spans="2:6" ht="18" x14ac:dyDescent="0.25">
      <c r="B164" s="82"/>
      <c r="C164" s="82" t="s">
        <v>130</v>
      </c>
      <c r="E164" s="64"/>
      <c r="F164" s="2" t="s">
        <v>183</v>
      </c>
    </row>
    <row r="165" spans="2:6" ht="18" x14ac:dyDescent="0.25">
      <c r="B165" s="82"/>
      <c r="C165" s="82" t="s">
        <v>131</v>
      </c>
      <c r="E165" s="64"/>
      <c r="F165" s="5" t="s">
        <v>184</v>
      </c>
    </row>
    <row r="166" spans="2:6" ht="18" x14ac:dyDescent="0.25">
      <c r="B166" s="82"/>
      <c r="C166" s="82" t="s">
        <v>132</v>
      </c>
      <c r="E166" s="64"/>
      <c r="F166" s="97" t="s">
        <v>185</v>
      </c>
    </row>
    <row r="167" spans="2:6" ht="18" x14ac:dyDescent="0.25">
      <c r="B167" s="82"/>
      <c r="C167" s="82" t="s">
        <v>135</v>
      </c>
      <c r="E167" s="64"/>
      <c r="F167" s="5" t="s">
        <v>186</v>
      </c>
    </row>
    <row r="168" spans="2:6" x14ac:dyDescent="0.25">
      <c r="B168" s="82"/>
      <c r="C168" s="82" t="s">
        <v>136</v>
      </c>
      <c r="E168" s="90" t="s">
        <v>565</v>
      </c>
      <c r="F168" s="85" t="s">
        <v>556</v>
      </c>
    </row>
    <row r="169" spans="2:6" ht="18" x14ac:dyDescent="0.25">
      <c r="B169" s="82"/>
      <c r="C169" s="82" t="s">
        <v>137</v>
      </c>
      <c r="E169" s="65" t="s">
        <v>585</v>
      </c>
      <c r="F169" s="72" t="s">
        <v>188</v>
      </c>
    </row>
    <row r="170" spans="2:6" ht="18" x14ac:dyDescent="0.25">
      <c r="B170" s="82"/>
      <c r="C170" s="82" t="s">
        <v>138</v>
      </c>
      <c r="E170" s="64"/>
      <c r="F170" s="2" t="s">
        <v>189</v>
      </c>
    </row>
    <row r="171" spans="2:6" ht="18" x14ac:dyDescent="0.25">
      <c r="B171" s="82"/>
      <c r="C171" s="82" t="s">
        <v>139</v>
      </c>
      <c r="E171" s="64" t="s">
        <v>428</v>
      </c>
      <c r="F171" s="72" t="s">
        <v>190</v>
      </c>
    </row>
    <row r="172" spans="2:6" ht="18" x14ac:dyDescent="0.25">
      <c r="B172" s="82"/>
      <c r="C172" s="82" t="s">
        <v>140</v>
      </c>
      <c r="E172" s="80" t="s">
        <v>429</v>
      </c>
      <c r="F172" s="72" t="s">
        <v>191</v>
      </c>
    </row>
    <row r="173" spans="2:6" ht="18" x14ac:dyDescent="0.25">
      <c r="B173" s="82"/>
      <c r="C173" s="82" t="s">
        <v>141</v>
      </c>
      <c r="E173" s="64"/>
      <c r="F173" s="5" t="s">
        <v>192</v>
      </c>
    </row>
    <row r="174" spans="2:6" ht="18" x14ac:dyDescent="0.25">
      <c r="B174" s="82"/>
      <c r="C174" s="82" t="s">
        <v>142</v>
      </c>
      <c r="E174" s="64"/>
      <c r="F174" s="2" t="s">
        <v>193</v>
      </c>
    </row>
    <row r="175" spans="2:6" ht="18" x14ac:dyDescent="0.25">
      <c r="B175" s="82"/>
      <c r="C175" s="82" t="s">
        <v>143</v>
      </c>
      <c r="E175" s="64"/>
      <c r="F175" s="5" t="s">
        <v>194</v>
      </c>
    </row>
    <row r="176" spans="2:6" ht="18" x14ac:dyDescent="0.25">
      <c r="B176" s="82"/>
      <c r="C176" s="82" t="s">
        <v>146</v>
      </c>
      <c r="E176" s="64"/>
      <c r="F176" s="2" t="s">
        <v>195</v>
      </c>
    </row>
    <row r="177" spans="2:6" ht="18" x14ac:dyDescent="0.25">
      <c r="B177" s="82"/>
      <c r="C177" s="82" t="s">
        <v>147</v>
      </c>
      <c r="E177" s="64" t="s">
        <v>555</v>
      </c>
      <c r="F177" s="5" t="s">
        <v>196</v>
      </c>
    </row>
    <row r="178" spans="2:6" ht="18" x14ac:dyDescent="0.25">
      <c r="B178" s="82"/>
      <c r="C178" s="82" t="s">
        <v>148</v>
      </c>
      <c r="E178" s="64"/>
      <c r="F178" s="2" t="s">
        <v>197</v>
      </c>
    </row>
    <row r="179" spans="2:6" ht="18" x14ac:dyDescent="0.25">
      <c r="B179" s="82"/>
      <c r="C179" s="82" t="s">
        <v>149</v>
      </c>
      <c r="E179" s="88" t="s">
        <v>567</v>
      </c>
      <c r="F179" s="5" t="s">
        <v>198</v>
      </c>
    </row>
    <row r="180" spans="2:6" ht="18" x14ac:dyDescent="0.25">
      <c r="B180" s="82"/>
      <c r="C180" s="82" t="s">
        <v>151</v>
      </c>
      <c r="E180" s="64"/>
      <c r="F180" s="2" t="s">
        <v>199</v>
      </c>
    </row>
    <row r="181" spans="2:6" ht="18" x14ac:dyDescent="0.25">
      <c r="B181" s="82"/>
      <c r="C181" s="82" t="s">
        <v>152</v>
      </c>
      <c r="E181" s="64"/>
      <c r="F181" s="5" t="s">
        <v>200</v>
      </c>
    </row>
    <row r="182" spans="2:6" ht="18" x14ac:dyDescent="0.25">
      <c r="B182" s="82"/>
      <c r="C182" s="82" t="s">
        <v>153</v>
      </c>
      <c r="E182" s="64"/>
      <c r="F182" s="2" t="s">
        <v>201</v>
      </c>
    </row>
    <row r="183" spans="2:6" ht="18" x14ac:dyDescent="0.25">
      <c r="B183" s="82"/>
      <c r="C183" s="82" t="s">
        <v>154</v>
      </c>
      <c r="E183" s="64" t="s">
        <v>306</v>
      </c>
      <c r="F183" s="72" t="s">
        <v>202</v>
      </c>
    </row>
    <row r="184" spans="2:6" ht="18" x14ac:dyDescent="0.25">
      <c r="B184" s="82"/>
      <c r="C184" s="82" t="s">
        <v>155</v>
      </c>
      <c r="E184" s="64" t="s">
        <v>550</v>
      </c>
      <c r="F184" s="6" t="s">
        <v>203</v>
      </c>
    </row>
    <row r="185" spans="2:6" ht="18" x14ac:dyDescent="0.25">
      <c r="B185" s="82"/>
      <c r="C185" s="82" t="s">
        <v>157</v>
      </c>
      <c r="E185" s="64"/>
      <c r="F185" s="5" t="s">
        <v>204</v>
      </c>
    </row>
    <row r="186" spans="2:6" ht="18" x14ac:dyDescent="0.25">
      <c r="B186" s="82"/>
      <c r="C186" s="82" t="s">
        <v>159</v>
      </c>
      <c r="E186" s="64"/>
      <c r="F186" s="2" t="s">
        <v>205</v>
      </c>
    </row>
    <row r="187" spans="2:6" ht="18" x14ac:dyDescent="0.25">
      <c r="B187" s="82"/>
      <c r="C187" s="82" t="s">
        <v>160</v>
      </c>
      <c r="E187" s="64" t="s">
        <v>353</v>
      </c>
      <c r="F187" s="72" t="s">
        <v>206</v>
      </c>
    </row>
    <row r="188" spans="2:6" ht="18" x14ac:dyDescent="0.25">
      <c r="B188" s="82"/>
      <c r="C188" s="82" t="s">
        <v>161</v>
      </c>
      <c r="E188" s="64"/>
      <c r="F188" s="2" t="s">
        <v>207</v>
      </c>
    </row>
    <row r="189" spans="2:6" ht="18" x14ac:dyDescent="0.25">
      <c r="B189" s="82"/>
      <c r="C189" s="82" t="s">
        <v>162</v>
      </c>
      <c r="E189" s="88" t="s">
        <v>567</v>
      </c>
      <c r="F189" s="5" t="s">
        <v>208</v>
      </c>
    </row>
    <row r="190" spans="2:6" ht="18" x14ac:dyDescent="0.25">
      <c r="B190" s="82"/>
      <c r="C190" s="82" t="s">
        <v>164</v>
      </c>
      <c r="E190" s="64"/>
      <c r="F190" s="2" t="s">
        <v>209</v>
      </c>
    </row>
    <row r="191" spans="2:6" ht="18" x14ac:dyDescent="0.25">
      <c r="B191" s="82"/>
      <c r="C191" s="82" t="s">
        <v>166</v>
      </c>
      <c r="E191" s="64" t="s">
        <v>371</v>
      </c>
      <c r="F191" s="72" t="s">
        <v>400</v>
      </c>
    </row>
    <row r="192" spans="2:6" ht="18" x14ac:dyDescent="0.25">
      <c r="B192" s="82"/>
      <c r="C192" s="82" t="s">
        <v>169</v>
      </c>
      <c r="E192" s="64" t="s">
        <v>311</v>
      </c>
      <c r="F192" s="98" t="s">
        <v>399</v>
      </c>
    </row>
    <row r="193" spans="2:6" ht="18" x14ac:dyDescent="0.25">
      <c r="B193" s="82"/>
      <c r="C193" s="82" t="s">
        <v>170</v>
      </c>
      <c r="E193" s="96" t="s">
        <v>577</v>
      </c>
      <c r="F193" s="72" t="s">
        <v>212</v>
      </c>
    </row>
    <row r="194" spans="2:6" ht="18" x14ac:dyDescent="0.25">
      <c r="B194" s="82"/>
      <c r="C194" s="82" t="s">
        <v>171</v>
      </c>
      <c r="E194" s="96" t="s">
        <v>578</v>
      </c>
      <c r="F194" s="72" t="s">
        <v>213</v>
      </c>
    </row>
    <row r="195" spans="2:6" ht="18" x14ac:dyDescent="0.25">
      <c r="B195" s="82"/>
      <c r="C195" s="82" t="s">
        <v>172</v>
      </c>
      <c r="E195" s="64" t="s">
        <v>342</v>
      </c>
      <c r="F195" s="72" t="s">
        <v>214</v>
      </c>
    </row>
    <row r="196" spans="2:6" ht="18" x14ac:dyDescent="0.25">
      <c r="B196" s="82"/>
      <c r="C196" s="82" t="s">
        <v>173</v>
      </c>
      <c r="E196" s="64" t="s">
        <v>335</v>
      </c>
      <c r="F196" s="72" t="s">
        <v>215</v>
      </c>
    </row>
    <row r="197" spans="2:6" ht="18" x14ac:dyDescent="0.25">
      <c r="B197" s="82"/>
      <c r="C197" s="82" t="s">
        <v>174</v>
      </c>
      <c r="E197" s="64" t="s">
        <v>319</v>
      </c>
      <c r="F197" s="6" t="s">
        <v>216</v>
      </c>
    </row>
    <row r="198" spans="2:6" ht="18" x14ac:dyDescent="0.25">
      <c r="B198" s="82"/>
      <c r="C198" s="82" t="s">
        <v>175</v>
      </c>
      <c r="E198" s="64" t="s">
        <v>337</v>
      </c>
      <c r="F198" s="72" t="s">
        <v>398</v>
      </c>
    </row>
    <row r="199" spans="2:6" ht="18" x14ac:dyDescent="0.25">
      <c r="B199" s="82"/>
      <c r="C199" s="82" t="s">
        <v>177</v>
      </c>
      <c r="E199" s="64" t="s">
        <v>326</v>
      </c>
      <c r="F199" s="72" t="s">
        <v>218</v>
      </c>
    </row>
    <row r="200" spans="2:6" ht="18" x14ac:dyDescent="0.25">
      <c r="B200" s="82"/>
      <c r="C200" s="82" t="s">
        <v>179</v>
      </c>
      <c r="E200" s="65" t="s">
        <v>367</v>
      </c>
      <c r="F200" s="72" t="s">
        <v>397</v>
      </c>
    </row>
    <row r="201" spans="2:6" ht="18" x14ac:dyDescent="0.25">
      <c r="B201" s="82"/>
      <c r="C201" s="82" t="s">
        <v>180</v>
      </c>
      <c r="E201" s="65"/>
      <c r="F201" s="97" t="s">
        <v>220</v>
      </c>
    </row>
    <row r="202" spans="2:6" ht="18" x14ac:dyDescent="0.25">
      <c r="B202" s="82"/>
      <c r="C202" s="82" t="s">
        <v>181</v>
      </c>
      <c r="E202" s="96" t="s">
        <v>560</v>
      </c>
      <c r="F202" s="72" t="s">
        <v>559</v>
      </c>
    </row>
    <row r="203" spans="2:6" ht="18" x14ac:dyDescent="0.25">
      <c r="B203" s="82"/>
      <c r="C203" s="82" t="s">
        <v>182</v>
      </c>
      <c r="E203" s="64" t="s">
        <v>370</v>
      </c>
      <c r="F203" s="6" t="s">
        <v>396</v>
      </c>
    </row>
    <row r="204" spans="2:6" ht="18" x14ac:dyDescent="0.25">
      <c r="B204" s="82"/>
      <c r="C204" s="82" t="s">
        <v>183</v>
      </c>
      <c r="E204" s="64" t="s">
        <v>359</v>
      </c>
      <c r="F204" s="6" t="s">
        <v>395</v>
      </c>
    </row>
    <row r="205" spans="2:6" ht="18" x14ac:dyDescent="0.25">
      <c r="B205" s="82"/>
      <c r="C205" s="82" t="s">
        <v>184</v>
      </c>
      <c r="E205" s="64"/>
      <c r="F205" s="5" t="s">
        <v>224</v>
      </c>
    </row>
    <row r="206" spans="2:6" ht="18" x14ac:dyDescent="0.25">
      <c r="B206" s="82"/>
      <c r="C206" s="82" t="s">
        <v>185</v>
      </c>
      <c r="E206" s="65" t="s">
        <v>553</v>
      </c>
      <c r="F206" s="73" t="s">
        <v>554</v>
      </c>
    </row>
    <row r="207" spans="2:6" ht="18" x14ac:dyDescent="0.25">
      <c r="B207" s="82"/>
      <c r="C207" s="82" t="s">
        <v>186</v>
      </c>
      <c r="E207" s="64"/>
      <c r="F207" s="5" t="s">
        <v>226</v>
      </c>
    </row>
    <row r="208" spans="2:6" ht="18" x14ac:dyDescent="0.25">
      <c r="B208" s="82"/>
      <c r="C208" s="82" t="s">
        <v>187</v>
      </c>
      <c r="E208" s="64" t="s">
        <v>421</v>
      </c>
      <c r="F208" s="6" t="s">
        <v>426</v>
      </c>
    </row>
    <row r="209" spans="2:6" ht="18" x14ac:dyDescent="0.25">
      <c r="B209" s="82"/>
      <c r="C209" s="82" t="s">
        <v>188</v>
      </c>
      <c r="E209" s="64"/>
      <c r="F209" s="5" t="s">
        <v>228</v>
      </c>
    </row>
    <row r="210" spans="2:6" ht="18" x14ac:dyDescent="0.25">
      <c r="B210" s="82"/>
      <c r="C210" s="82" t="s">
        <v>189</v>
      </c>
      <c r="E210" s="64"/>
      <c r="F210" s="2" t="s">
        <v>229</v>
      </c>
    </row>
    <row r="211" spans="2:6" ht="18" x14ac:dyDescent="0.25">
      <c r="B211" s="82"/>
      <c r="C211" s="82" t="s">
        <v>192</v>
      </c>
      <c r="E211" s="64" t="s">
        <v>420</v>
      </c>
      <c r="F211" s="72" t="s">
        <v>425</v>
      </c>
    </row>
    <row r="212" spans="2:6" ht="18" x14ac:dyDescent="0.25">
      <c r="B212" s="82"/>
      <c r="C212" s="82" t="s">
        <v>193</v>
      </c>
      <c r="E212" s="64" t="s">
        <v>323</v>
      </c>
      <c r="F212" s="72" t="s">
        <v>231</v>
      </c>
    </row>
    <row r="213" spans="2:6" ht="18" x14ac:dyDescent="0.25">
      <c r="B213" s="82"/>
      <c r="C213" s="82" t="s">
        <v>194</v>
      </c>
      <c r="E213" s="64" t="s">
        <v>430</v>
      </c>
      <c r="F213" s="72" t="s">
        <v>431</v>
      </c>
    </row>
    <row r="214" spans="2:6" ht="18" x14ac:dyDescent="0.25">
      <c r="B214" s="82"/>
      <c r="C214" s="82" t="s">
        <v>195</v>
      </c>
      <c r="E214" s="64"/>
      <c r="F214" s="2" t="s">
        <v>233</v>
      </c>
    </row>
    <row r="215" spans="2:6" ht="18" x14ac:dyDescent="0.25">
      <c r="B215" s="82"/>
      <c r="C215" s="82" t="s">
        <v>196</v>
      </c>
      <c r="E215" s="88" t="s">
        <v>567</v>
      </c>
      <c r="F215" s="5" t="s">
        <v>234</v>
      </c>
    </row>
    <row r="216" spans="2:6" ht="18" x14ac:dyDescent="0.25">
      <c r="B216" s="82"/>
      <c r="C216" s="82" t="s">
        <v>197</v>
      </c>
      <c r="E216" s="64" t="s">
        <v>368</v>
      </c>
      <c r="F216" s="72" t="s">
        <v>394</v>
      </c>
    </row>
    <row r="217" spans="2:6" ht="18" x14ac:dyDescent="0.25">
      <c r="B217" s="82"/>
      <c r="C217" s="82" t="s">
        <v>199</v>
      </c>
      <c r="E217" s="64" t="s">
        <v>365</v>
      </c>
      <c r="F217" s="72" t="s">
        <v>393</v>
      </c>
    </row>
    <row r="218" spans="2:6" ht="18" x14ac:dyDescent="0.25">
      <c r="B218" s="82"/>
      <c r="C218" s="82" t="s">
        <v>200</v>
      </c>
      <c r="E218" s="64" t="s">
        <v>309</v>
      </c>
      <c r="F218" s="72" t="s">
        <v>237</v>
      </c>
    </row>
    <row r="219" spans="2:6" ht="18" x14ac:dyDescent="0.25">
      <c r="B219" s="82"/>
      <c r="C219" s="82" t="s">
        <v>198</v>
      </c>
      <c r="E219" s="64"/>
      <c r="F219" s="5" t="s">
        <v>238</v>
      </c>
    </row>
    <row r="220" spans="2:6" ht="18" x14ac:dyDescent="0.25">
      <c r="B220" s="82"/>
      <c r="C220" s="82" t="s">
        <v>201</v>
      </c>
      <c r="E220" s="88" t="s">
        <v>567</v>
      </c>
      <c r="F220" s="2" t="s">
        <v>239</v>
      </c>
    </row>
    <row r="221" spans="2:6" ht="18" x14ac:dyDescent="0.25">
      <c r="B221" s="82"/>
      <c r="C221" s="82" t="s">
        <v>203</v>
      </c>
      <c r="E221" s="64"/>
      <c r="F221" s="5" t="s">
        <v>240</v>
      </c>
    </row>
    <row r="222" spans="2:6" ht="18" x14ac:dyDescent="0.25">
      <c r="B222" s="82"/>
      <c r="C222" s="82" t="s">
        <v>204</v>
      </c>
      <c r="E222" s="64"/>
      <c r="F222" s="6" t="s">
        <v>241</v>
      </c>
    </row>
    <row r="223" spans="2:6" ht="18" x14ac:dyDescent="0.25">
      <c r="B223" s="82"/>
      <c r="C223" s="82" t="s">
        <v>205</v>
      </c>
      <c r="E223" s="88" t="s">
        <v>566</v>
      </c>
      <c r="F223" s="5" t="s">
        <v>242</v>
      </c>
    </row>
    <row r="224" spans="2:6" ht="18" x14ac:dyDescent="0.25">
      <c r="B224" s="82"/>
      <c r="C224" s="82" t="s">
        <v>207</v>
      </c>
      <c r="E224" s="64"/>
      <c r="F224" s="2" t="s">
        <v>243</v>
      </c>
    </row>
    <row r="225" spans="2:6" ht="18" x14ac:dyDescent="0.25">
      <c r="B225" s="82"/>
      <c r="C225" s="82" t="s">
        <v>208</v>
      </c>
      <c r="E225" s="64"/>
      <c r="F225" s="5" t="s">
        <v>244</v>
      </c>
    </row>
    <row r="226" spans="2:6" ht="18" x14ac:dyDescent="0.25">
      <c r="B226" s="82"/>
      <c r="C226" s="82" t="s">
        <v>209</v>
      </c>
      <c r="E226" s="64"/>
      <c r="F226" s="2" t="s">
        <v>245</v>
      </c>
    </row>
    <row r="227" spans="2:6" ht="18" x14ac:dyDescent="0.25">
      <c r="B227" s="82"/>
      <c r="C227" s="82" t="s">
        <v>212</v>
      </c>
      <c r="E227" s="64" t="s">
        <v>338</v>
      </c>
      <c r="F227" s="72" t="s">
        <v>246</v>
      </c>
    </row>
    <row r="228" spans="2:6" ht="18" x14ac:dyDescent="0.25">
      <c r="B228" s="82"/>
      <c r="C228" s="82" t="s">
        <v>213</v>
      </c>
      <c r="E228" s="65" t="s">
        <v>590</v>
      </c>
      <c r="F228" s="72" t="s">
        <v>591</v>
      </c>
    </row>
    <row r="229" spans="2:6" ht="18" x14ac:dyDescent="0.25">
      <c r="B229" s="82"/>
      <c r="C229" s="82" t="s">
        <v>220</v>
      </c>
      <c r="E229" s="64"/>
      <c r="F229" s="5" t="s">
        <v>248</v>
      </c>
    </row>
    <row r="230" spans="2:6" ht="18" x14ac:dyDescent="0.25">
      <c r="B230" s="82"/>
      <c r="C230" s="82" t="s">
        <v>221</v>
      </c>
      <c r="E230" s="64"/>
      <c r="F230" s="2" t="s">
        <v>249</v>
      </c>
    </row>
    <row r="231" spans="2:6" ht="18" x14ac:dyDescent="0.25">
      <c r="B231" s="82"/>
      <c r="C231" s="82" t="s">
        <v>224</v>
      </c>
      <c r="E231" s="64"/>
      <c r="F231" s="5" t="s">
        <v>250</v>
      </c>
    </row>
    <row r="232" spans="2:6" ht="18" x14ac:dyDescent="0.25">
      <c r="B232" s="65" t="s">
        <v>552</v>
      </c>
      <c r="C232" s="82" t="s">
        <v>225</v>
      </c>
      <c r="E232" s="64"/>
      <c r="F232" s="5"/>
    </row>
    <row r="233" spans="2:6" x14ac:dyDescent="0.25">
      <c r="B233" s="82"/>
      <c r="C233" s="82" t="s">
        <v>226</v>
      </c>
      <c r="E233" s="84" t="s">
        <v>436</v>
      </c>
      <c r="F233" s="6" t="s">
        <v>251</v>
      </c>
    </row>
    <row r="234" spans="2:6" ht="18" x14ac:dyDescent="0.25">
      <c r="B234" s="82"/>
      <c r="C234" s="82" t="s">
        <v>228</v>
      </c>
      <c r="E234" s="64" t="s">
        <v>320</v>
      </c>
      <c r="F234" s="72" t="s">
        <v>252</v>
      </c>
    </row>
    <row r="235" spans="2:6" ht="18" x14ac:dyDescent="0.25">
      <c r="B235" s="82"/>
      <c r="C235" s="82" t="s">
        <v>229</v>
      </c>
      <c r="E235" s="64" t="s">
        <v>328</v>
      </c>
      <c r="F235" s="72" t="s">
        <v>253</v>
      </c>
    </row>
    <row r="236" spans="2:6" ht="18" x14ac:dyDescent="0.25">
      <c r="B236" s="82"/>
      <c r="C236" s="82" t="s">
        <v>233</v>
      </c>
      <c r="E236" s="64"/>
      <c r="F236" s="6" t="s">
        <v>254</v>
      </c>
    </row>
    <row r="237" spans="2:6" ht="18" x14ac:dyDescent="0.25">
      <c r="B237" s="82"/>
      <c r="C237" s="82" t="s">
        <v>234</v>
      </c>
      <c r="E237" s="64" t="s">
        <v>349</v>
      </c>
      <c r="F237" s="72" t="s">
        <v>255</v>
      </c>
    </row>
    <row r="238" spans="2:6" ht="18" x14ac:dyDescent="0.25">
      <c r="B238" s="82"/>
      <c r="C238" s="82" t="s">
        <v>238</v>
      </c>
      <c r="E238" s="64"/>
      <c r="F238" s="5" t="s">
        <v>256</v>
      </c>
    </row>
    <row r="239" spans="2:6" ht="18" x14ac:dyDescent="0.25">
      <c r="B239" s="82"/>
      <c r="C239" s="82" t="s">
        <v>239</v>
      </c>
      <c r="E239" s="64" t="s">
        <v>332</v>
      </c>
      <c r="F239" s="72" t="s">
        <v>392</v>
      </c>
    </row>
    <row r="240" spans="2:6" ht="18" x14ac:dyDescent="0.25">
      <c r="B240" s="82"/>
      <c r="C240" s="82" t="s">
        <v>240</v>
      </c>
      <c r="E240" s="64"/>
      <c r="F240" s="5" t="s">
        <v>258</v>
      </c>
    </row>
    <row r="241" spans="2:6" ht="18" x14ac:dyDescent="0.25">
      <c r="B241" s="82"/>
      <c r="C241" s="82" t="s">
        <v>241</v>
      </c>
      <c r="E241" s="65" t="s">
        <v>327</v>
      </c>
      <c r="F241" s="72" t="s">
        <v>259</v>
      </c>
    </row>
    <row r="242" spans="2:6" ht="16.5" customHeight="1" x14ac:dyDescent="0.25">
      <c r="B242" s="82"/>
      <c r="C242" s="82" t="s">
        <v>242</v>
      </c>
      <c r="E242" s="64" t="s">
        <v>329</v>
      </c>
      <c r="F242" s="78" t="s">
        <v>260</v>
      </c>
    </row>
    <row r="243" spans="2:6" ht="18" x14ac:dyDescent="0.25">
      <c r="B243" s="82"/>
      <c r="C243" s="82" t="s">
        <v>243</v>
      </c>
      <c r="E243" s="64"/>
      <c r="F243" s="2" t="s">
        <v>261</v>
      </c>
    </row>
    <row r="244" spans="2:6" ht="18" x14ac:dyDescent="0.25">
      <c r="B244" s="82"/>
      <c r="C244" s="82" t="s">
        <v>244</v>
      </c>
      <c r="E244" s="64"/>
      <c r="F244" s="5" t="s">
        <v>262</v>
      </c>
    </row>
    <row r="245" spans="2:6" ht="18" x14ac:dyDescent="0.25">
      <c r="B245" s="82"/>
      <c r="C245" s="82" t="s">
        <v>245</v>
      </c>
      <c r="E245" s="64" t="s">
        <v>321</v>
      </c>
      <c r="F245" s="72" t="s">
        <v>263</v>
      </c>
    </row>
    <row r="246" spans="2:6" ht="18" x14ac:dyDescent="0.25">
      <c r="B246" s="82"/>
      <c r="C246" s="82" t="s">
        <v>247</v>
      </c>
      <c r="E246" s="64" t="s">
        <v>357</v>
      </c>
      <c r="F246" s="72" t="s">
        <v>264</v>
      </c>
    </row>
    <row r="247" spans="2:6" ht="18" x14ac:dyDescent="0.25">
      <c r="B247" s="82"/>
      <c r="C247" s="82" t="s">
        <v>248</v>
      </c>
      <c r="E247" s="64"/>
      <c r="F247" s="2" t="s">
        <v>265</v>
      </c>
    </row>
    <row r="248" spans="2:6" ht="18" x14ac:dyDescent="0.25">
      <c r="B248" s="82"/>
      <c r="C248" s="82" t="s">
        <v>249</v>
      </c>
      <c r="E248" s="66" t="s">
        <v>441</v>
      </c>
      <c r="F248" s="72" t="s">
        <v>561</v>
      </c>
    </row>
    <row r="249" spans="2:6" ht="18" x14ac:dyDescent="0.25">
      <c r="B249" s="82"/>
      <c r="C249" s="82" t="s">
        <v>250</v>
      </c>
      <c r="E249" s="64" t="s">
        <v>352</v>
      </c>
      <c r="F249" s="72" t="s">
        <v>391</v>
      </c>
    </row>
    <row r="250" spans="2:6" ht="18" x14ac:dyDescent="0.25">
      <c r="B250" s="82"/>
      <c r="C250" s="82" t="s">
        <v>251</v>
      </c>
      <c r="E250" s="64" t="s">
        <v>336</v>
      </c>
      <c r="F250" s="72" t="s">
        <v>268</v>
      </c>
    </row>
    <row r="251" spans="2:6" ht="18" x14ac:dyDescent="0.25">
      <c r="B251" s="82"/>
      <c r="C251" s="82" t="s">
        <v>254</v>
      </c>
      <c r="E251" s="64" t="s">
        <v>422</v>
      </c>
      <c r="F251" s="72" t="s">
        <v>424</v>
      </c>
    </row>
    <row r="252" spans="2:6" ht="18" x14ac:dyDescent="0.25">
      <c r="B252" s="82"/>
      <c r="C252" s="82" t="s">
        <v>256</v>
      </c>
      <c r="E252" s="64"/>
      <c r="F252" s="5" t="s">
        <v>270</v>
      </c>
    </row>
    <row r="253" spans="2:6" ht="18" x14ac:dyDescent="0.25">
      <c r="B253" s="82"/>
      <c r="C253" s="82" t="s">
        <v>258</v>
      </c>
      <c r="E253" s="88" t="s">
        <v>567</v>
      </c>
      <c r="F253" s="2" t="s">
        <v>271</v>
      </c>
    </row>
    <row r="254" spans="2:6" ht="18" x14ac:dyDescent="0.25">
      <c r="B254" s="82"/>
      <c r="C254" s="82" t="s">
        <v>261</v>
      </c>
      <c r="E254" s="64"/>
      <c r="F254" s="97" t="s">
        <v>272</v>
      </c>
    </row>
    <row r="255" spans="2:6" ht="18" x14ac:dyDescent="0.25">
      <c r="B255" s="82"/>
      <c r="C255" s="82" t="s">
        <v>262</v>
      </c>
      <c r="E255" s="64"/>
      <c r="F255" s="97"/>
    </row>
    <row r="256" spans="2:6" ht="18" x14ac:dyDescent="0.25">
      <c r="B256" s="82"/>
      <c r="C256" s="82" t="s">
        <v>265</v>
      </c>
      <c r="E256" s="88" t="s">
        <v>567</v>
      </c>
      <c r="F256" s="2" t="s">
        <v>273</v>
      </c>
    </row>
    <row r="257" spans="2:6" ht="18" x14ac:dyDescent="0.25">
      <c r="B257" s="82"/>
      <c r="C257" s="82" t="s">
        <v>266</v>
      </c>
      <c r="E257" s="64"/>
      <c r="F257" s="5" t="s">
        <v>274</v>
      </c>
    </row>
    <row r="258" spans="2:6" ht="18" x14ac:dyDescent="0.25">
      <c r="B258" s="82"/>
      <c r="C258" s="82" t="s">
        <v>270</v>
      </c>
      <c r="E258" s="64"/>
      <c r="F258" s="2" t="s">
        <v>275</v>
      </c>
    </row>
    <row r="259" spans="2:6" ht="18" x14ac:dyDescent="0.25">
      <c r="B259" s="82"/>
      <c r="C259" s="82" t="s">
        <v>271</v>
      </c>
      <c r="E259" s="64" t="s">
        <v>340</v>
      </c>
      <c r="F259" s="72" t="s">
        <v>389</v>
      </c>
    </row>
    <row r="260" spans="2:6" ht="18" x14ac:dyDescent="0.25">
      <c r="B260" s="82"/>
      <c r="C260" s="82" t="s">
        <v>272</v>
      </c>
      <c r="E260" s="64" t="s">
        <v>334</v>
      </c>
      <c r="F260" s="72" t="s">
        <v>388</v>
      </c>
    </row>
    <row r="261" spans="2:6" ht="18" x14ac:dyDescent="0.25">
      <c r="B261" s="82"/>
      <c r="C261" s="82" t="s">
        <v>273</v>
      </c>
      <c r="E261" s="64" t="s">
        <v>339</v>
      </c>
      <c r="F261" s="72" t="s">
        <v>387</v>
      </c>
    </row>
    <row r="262" spans="2:6" ht="18" x14ac:dyDescent="0.25">
      <c r="B262" s="82"/>
      <c r="C262" s="82" t="s">
        <v>274</v>
      </c>
      <c r="E262" s="64" t="s">
        <v>316</v>
      </c>
      <c r="F262" s="72" t="s">
        <v>279</v>
      </c>
    </row>
    <row r="263" spans="2:6" ht="18" x14ac:dyDescent="0.25">
      <c r="B263" s="82"/>
      <c r="C263" s="82" t="s">
        <v>275</v>
      </c>
      <c r="E263" s="66" t="s">
        <v>386</v>
      </c>
      <c r="F263" s="72" t="s">
        <v>562</v>
      </c>
    </row>
    <row r="264" spans="2:6" ht="18" x14ac:dyDescent="0.25">
      <c r="B264" s="82"/>
      <c r="C264" s="82" t="s">
        <v>281</v>
      </c>
      <c r="E264" s="64"/>
      <c r="F264" s="2" t="s">
        <v>281</v>
      </c>
    </row>
    <row r="265" spans="2:6" x14ac:dyDescent="0.25">
      <c r="B265" s="82"/>
      <c r="C265" s="82" t="s">
        <v>282</v>
      </c>
      <c r="E265" s="89" t="s">
        <v>564</v>
      </c>
      <c r="F265" s="5" t="s">
        <v>282</v>
      </c>
    </row>
    <row r="266" spans="2:6" ht="18" x14ac:dyDescent="0.25">
      <c r="B266" s="82"/>
      <c r="C266" s="82" t="s">
        <v>283</v>
      </c>
      <c r="E266" s="88" t="s">
        <v>567</v>
      </c>
      <c r="F266" s="2" t="s">
        <v>283</v>
      </c>
    </row>
    <row r="267" spans="2:6" ht="18" x14ac:dyDescent="0.25">
      <c r="B267" s="82"/>
      <c r="C267" s="82" t="s">
        <v>284</v>
      </c>
      <c r="E267" s="64"/>
      <c r="F267" s="97" t="s">
        <v>284</v>
      </c>
    </row>
    <row r="268" spans="2:6" ht="18" x14ac:dyDescent="0.25">
      <c r="B268" s="82"/>
      <c r="C268" s="82" t="s">
        <v>300</v>
      </c>
      <c r="E268" s="64"/>
      <c r="F268" s="97" t="s">
        <v>300</v>
      </c>
    </row>
    <row r="269" spans="2:6" ht="18" x14ac:dyDescent="0.25">
      <c r="C269" t="s">
        <v>549</v>
      </c>
      <c r="E269" s="65" t="s">
        <v>354</v>
      </c>
      <c r="F269" s="72" t="s">
        <v>285</v>
      </c>
    </row>
    <row r="270" spans="2:6" ht="18" x14ac:dyDescent="0.25">
      <c r="C270" t="s">
        <v>288</v>
      </c>
      <c r="E270" s="64" t="s">
        <v>369</v>
      </c>
      <c r="F270" s="72" t="s">
        <v>390</v>
      </c>
    </row>
    <row r="271" spans="2:6" ht="18" x14ac:dyDescent="0.25">
      <c r="C271" t="s">
        <v>289</v>
      </c>
      <c r="E271" s="64"/>
      <c r="F271" s="60" t="s">
        <v>301</v>
      </c>
    </row>
    <row r="272" spans="2:6" ht="18" x14ac:dyDescent="0.25">
      <c r="E272" s="88" t="s">
        <v>566</v>
      </c>
      <c r="F272" s="2" t="s">
        <v>288</v>
      </c>
    </row>
  </sheetData>
  <pageMargins left="0.70866141732283472" right="0.70866141732283472" top="0.74803149606299213" bottom="0.74803149606299213" header="0.31496062992125984" footer="0.31496062992125984"/>
  <pageSetup paperSize="9" scale="1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2"/>
  <sheetViews>
    <sheetView topLeftCell="A10" workbookViewId="0">
      <selection activeCell="B29" sqref="B29"/>
    </sheetView>
  </sheetViews>
  <sheetFormatPr defaultRowHeight="15.75" x14ac:dyDescent="0.25"/>
  <cols>
    <col min="1" max="1" width="4.375" customWidth="1"/>
    <col min="2" max="2" width="23.25" customWidth="1"/>
    <col min="3" max="3" width="17.625" customWidth="1"/>
    <col min="4" max="4" width="11.875" customWidth="1"/>
    <col min="5" max="5" width="12.75" customWidth="1"/>
  </cols>
  <sheetData>
    <row r="3" spans="1:5" ht="18" x14ac:dyDescent="0.25">
      <c r="A3" s="123" t="s">
        <v>381</v>
      </c>
      <c r="B3" s="123"/>
      <c r="C3" s="123"/>
      <c r="D3" s="123"/>
      <c r="E3" s="123"/>
    </row>
    <row r="4" spans="1:5" ht="15.75" customHeight="1" x14ac:dyDescent="0.25">
      <c r="A4" s="121" t="s">
        <v>376</v>
      </c>
      <c r="B4" s="121" t="s">
        <v>377</v>
      </c>
      <c r="C4" s="118" t="s">
        <v>378</v>
      </c>
      <c r="D4" s="119"/>
      <c r="E4" s="120"/>
    </row>
    <row r="5" spans="1:5" ht="30" x14ac:dyDescent="0.25">
      <c r="A5" s="122"/>
      <c r="B5" s="122"/>
      <c r="C5" s="70" t="s">
        <v>379</v>
      </c>
      <c r="D5" s="71" t="s">
        <v>380</v>
      </c>
      <c r="E5" s="71" t="s">
        <v>382</v>
      </c>
    </row>
    <row r="6" spans="1:5" ht="19.5" x14ac:dyDescent="0.25">
      <c r="A6" s="69">
        <v>1</v>
      </c>
      <c r="B6" s="68" t="s">
        <v>311</v>
      </c>
      <c r="C6" s="69" t="s">
        <v>383</v>
      </c>
      <c r="D6" s="69">
        <v>168</v>
      </c>
      <c r="E6" s="67"/>
    </row>
    <row r="7" spans="1:5" ht="19.5" x14ac:dyDescent="0.25">
      <c r="A7" s="69">
        <f>A6+1</f>
        <v>2</v>
      </c>
      <c r="B7" s="68" t="s">
        <v>316</v>
      </c>
      <c r="C7" s="69" t="s">
        <v>383</v>
      </c>
      <c r="D7" s="69">
        <v>242</v>
      </c>
      <c r="E7" s="67"/>
    </row>
    <row r="8" spans="1:5" ht="19.5" x14ac:dyDescent="0.25">
      <c r="A8" s="69">
        <f t="shared" ref="A8:A22" si="0">A7+1</f>
        <v>3</v>
      </c>
      <c r="B8" s="68" t="s">
        <v>319</v>
      </c>
      <c r="C8" s="69" t="s">
        <v>383</v>
      </c>
      <c r="D8" s="69">
        <v>173</v>
      </c>
      <c r="E8" s="67"/>
    </row>
    <row r="9" spans="1:5" ht="19.5" x14ac:dyDescent="0.25">
      <c r="A9" s="69">
        <f t="shared" si="0"/>
        <v>4</v>
      </c>
      <c r="B9" s="68" t="s">
        <v>323</v>
      </c>
      <c r="C9" s="69" t="s">
        <v>383</v>
      </c>
      <c r="D9" s="69">
        <v>187</v>
      </c>
      <c r="E9" s="67"/>
    </row>
    <row r="10" spans="1:5" ht="19.5" x14ac:dyDescent="0.25">
      <c r="A10" s="69">
        <f t="shared" si="0"/>
        <v>5</v>
      </c>
      <c r="B10" s="68" t="s">
        <v>386</v>
      </c>
      <c r="C10" s="69" t="s">
        <v>383</v>
      </c>
      <c r="D10" s="69">
        <v>243</v>
      </c>
      <c r="E10" s="67"/>
    </row>
    <row r="11" spans="1:5" ht="19.5" x14ac:dyDescent="0.25">
      <c r="A11" s="69">
        <f t="shared" si="0"/>
        <v>6</v>
      </c>
      <c r="B11" s="68" t="s">
        <v>318</v>
      </c>
      <c r="C11" s="69" t="s">
        <v>383</v>
      </c>
      <c r="D11" s="69">
        <v>118</v>
      </c>
      <c r="E11" s="67"/>
    </row>
    <row r="12" spans="1:5" ht="19.5" x14ac:dyDescent="0.25">
      <c r="A12" s="69">
        <f t="shared" si="0"/>
        <v>7</v>
      </c>
      <c r="B12" s="68" t="s">
        <v>315</v>
      </c>
      <c r="C12" s="69" t="s">
        <v>383</v>
      </c>
      <c r="D12" s="69">
        <v>62</v>
      </c>
      <c r="E12" s="67"/>
    </row>
    <row r="13" spans="1:5" ht="19.5" x14ac:dyDescent="0.25">
      <c r="A13" s="69">
        <f t="shared" si="0"/>
        <v>8</v>
      </c>
      <c r="B13" s="68" t="s">
        <v>321</v>
      </c>
      <c r="C13" s="69" t="s">
        <v>383</v>
      </c>
      <c r="D13" s="69">
        <v>227</v>
      </c>
      <c r="E13" s="67"/>
    </row>
    <row r="14" spans="1:5" ht="19.5" x14ac:dyDescent="0.25">
      <c r="A14" s="69">
        <f t="shared" si="0"/>
        <v>9</v>
      </c>
      <c r="B14" s="68" t="s">
        <v>313</v>
      </c>
      <c r="C14" s="69" t="s">
        <v>383</v>
      </c>
      <c r="D14" s="69">
        <v>59</v>
      </c>
      <c r="E14" s="67"/>
    </row>
    <row r="15" spans="1:5" ht="19.5" x14ac:dyDescent="0.25">
      <c r="A15" s="69">
        <f t="shared" si="0"/>
        <v>10</v>
      </c>
      <c r="B15" s="68" t="s">
        <v>328</v>
      </c>
      <c r="C15" s="69" t="s">
        <v>383</v>
      </c>
      <c r="D15" s="69">
        <v>217</v>
      </c>
      <c r="E15" s="67"/>
    </row>
    <row r="16" spans="1:5" ht="19.5" x14ac:dyDescent="0.25">
      <c r="A16" s="69">
        <f t="shared" si="0"/>
        <v>11</v>
      </c>
      <c r="B16" s="68" t="s">
        <v>330</v>
      </c>
      <c r="C16" s="69" t="s">
        <v>383</v>
      </c>
      <c r="D16" s="69">
        <v>132</v>
      </c>
      <c r="E16" s="67"/>
    </row>
    <row r="17" spans="1:5" ht="19.5" x14ac:dyDescent="0.25">
      <c r="A17" s="69">
        <f t="shared" si="0"/>
        <v>12</v>
      </c>
      <c r="B17" s="68" t="s">
        <v>332</v>
      </c>
      <c r="C17" s="69" t="s">
        <v>383</v>
      </c>
      <c r="D17" s="69">
        <v>221</v>
      </c>
      <c r="E17" s="67"/>
    </row>
    <row r="18" spans="1:5" ht="19.5" x14ac:dyDescent="0.25">
      <c r="A18" s="69">
        <f t="shared" si="0"/>
        <v>13</v>
      </c>
      <c r="B18" s="68" t="s">
        <v>334</v>
      </c>
      <c r="C18" s="69" t="s">
        <v>383</v>
      </c>
      <c r="D18" s="69">
        <v>240</v>
      </c>
      <c r="E18" s="67"/>
    </row>
    <row r="19" spans="1:5" ht="19.5" x14ac:dyDescent="0.25">
      <c r="A19" s="69">
        <f t="shared" si="0"/>
        <v>14</v>
      </c>
      <c r="B19" s="68" t="s">
        <v>344</v>
      </c>
      <c r="C19" s="69" t="s">
        <v>383</v>
      </c>
      <c r="D19" s="69">
        <v>74</v>
      </c>
      <c r="E19" s="67"/>
    </row>
    <row r="20" spans="1:5" ht="19.5" x14ac:dyDescent="0.25">
      <c r="A20" s="69">
        <f t="shared" si="0"/>
        <v>15</v>
      </c>
      <c r="B20" s="68" t="s">
        <v>360</v>
      </c>
      <c r="C20" s="69" t="s">
        <v>383</v>
      </c>
      <c r="D20" s="69">
        <v>58</v>
      </c>
      <c r="E20" s="67"/>
    </row>
    <row r="21" spans="1:5" ht="19.5" x14ac:dyDescent="0.25">
      <c r="A21" s="69">
        <f t="shared" si="0"/>
        <v>16</v>
      </c>
      <c r="B21" s="68" t="s">
        <v>363</v>
      </c>
      <c r="C21" s="69" t="s">
        <v>383</v>
      </c>
      <c r="D21" s="69" t="s">
        <v>384</v>
      </c>
      <c r="E21" s="67"/>
    </row>
    <row r="22" spans="1:5" ht="19.5" x14ac:dyDescent="0.25">
      <c r="A22" s="69">
        <f t="shared" si="0"/>
        <v>17</v>
      </c>
      <c r="B22" s="68" t="s">
        <v>369</v>
      </c>
      <c r="C22" s="69" t="s">
        <v>383</v>
      </c>
      <c r="D22" s="69">
        <v>248</v>
      </c>
      <c r="E22" s="67"/>
    </row>
  </sheetData>
  <mergeCells count="4">
    <mergeCell ref="C4:E4"/>
    <mergeCell ref="B4:B5"/>
    <mergeCell ref="A4:A5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workbookViewId="0">
      <selection sqref="A1:R20"/>
    </sheetView>
  </sheetViews>
  <sheetFormatPr defaultRowHeight="15.75" x14ac:dyDescent="0.25"/>
  <cols>
    <col min="1" max="1" width="19.875" customWidth="1"/>
    <col min="17" max="17" width="13.125" customWidth="1"/>
  </cols>
  <sheetData>
    <row r="1" spans="1:18" ht="16.5" thickBot="1" x14ac:dyDescent="0.3">
      <c r="A1" s="9"/>
      <c r="B1" s="10"/>
      <c r="C1" s="10"/>
      <c r="D1" s="11" t="s">
        <v>0</v>
      </c>
      <c r="E1" s="10"/>
      <c r="F1" s="10"/>
      <c r="G1" s="11"/>
      <c r="H1" s="10"/>
      <c r="I1" s="10"/>
      <c r="J1" s="11"/>
      <c r="K1" s="11"/>
      <c r="L1" s="11" t="s">
        <v>1</v>
      </c>
      <c r="M1" s="11">
        <v>6.82</v>
      </c>
      <c r="N1" s="11">
        <v>2.65</v>
      </c>
      <c r="O1" s="10"/>
      <c r="P1" s="10"/>
      <c r="Q1" s="10"/>
      <c r="R1" s="10"/>
    </row>
    <row r="2" spans="1:18" ht="18.75" thickBot="1" x14ac:dyDescent="0.3">
      <c r="A2" s="12" t="s">
        <v>290</v>
      </c>
      <c r="B2" s="149">
        <v>44706</v>
      </c>
      <c r="C2" s="130">
        <v>44493</v>
      </c>
      <c r="D2" s="131"/>
      <c r="E2" s="149">
        <v>44738</v>
      </c>
      <c r="F2" s="130"/>
      <c r="G2" s="131"/>
      <c r="H2" s="129" t="s">
        <v>2</v>
      </c>
      <c r="I2" s="130"/>
      <c r="J2" s="131"/>
      <c r="K2" s="150" t="s">
        <v>3</v>
      </c>
      <c r="L2" s="13" t="s">
        <v>4</v>
      </c>
      <c r="M2" s="132" t="s">
        <v>5</v>
      </c>
      <c r="N2" s="133"/>
      <c r="O2" s="134"/>
      <c r="P2" s="13" t="s">
        <v>6</v>
      </c>
      <c r="Q2" s="148" t="s">
        <v>7</v>
      </c>
      <c r="R2" s="14"/>
    </row>
    <row r="3" spans="1:18" ht="18.75" thickBot="1" x14ac:dyDescent="0.3">
      <c r="A3" s="15">
        <v>13</v>
      </c>
      <c r="B3" s="129" t="s">
        <v>8</v>
      </c>
      <c r="C3" s="130"/>
      <c r="D3" s="131"/>
      <c r="E3" s="129" t="s">
        <v>8</v>
      </c>
      <c r="F3" s="130"/>
      <c r="G3" s="131"/>
      <c r="H3" s="129" t="s">
        <v>8</v>
      </c>
      <c r="I3" s="130"/>
      <c r="J3" s="131"/>
      <c r="K3" s="147"/>
      <c r="L3" s="16" t="s">
        <v>9</v>
      </c>
      <c r="M3" s="132" t="s">
        <v>10</v>
      </c>
      <c r="N3" s="133"/>
      <c r="O3" s="134"/>
      <c r="P3" s="16" t="s">
        <v>11</v>
      </c>
      <c r="Q3" s="128"/>
      <c r="R3" s="17"/>
    </row>
    <row r="4" spans="1:18" ht="25.5" x14ac:dyDescent="0.25">
      <c r="A4" s="140"/>
      <c r="B4" s="18" t="s">
        <v>13</v>
      </c>
      <c r="C4" s="19" t="s">
        <v>14</v>
      </c>
      <c r="D4" s="20" t="s">
        <v>15</v>
      </c>
      <c r="E4" s="18" t="s">
        <v>13</v>
      </c>
      <c r="F4" s="19" t="s">
        <v>14</v>
      </c>
      <c r="G4" s="20" t="s">
        <v>15</v>
      </c>
      <c r="H4" s="18" t="s">
        <v>13</v>
      </c>
      <c r="I4" s="19" t="s">
        <v>14</v>
      </c>
      <c r="J4" s="20" t="s">
        <v>16</v>
      </c>
      <c r="K4" s="21">
        <v>44706</v>
      </c>
      <c r="L4" s="21">
        <v>44742</v>
      </c>
      <c r="M4" s="22" t="s">
        <v>17</v>
      </c>
      <c r="N4" s="22" t="s">
        <v>18</v>
      </c>
      <c r="O4" s="22" t="s">
        <v>16</v>
      </c>
      <c r="P4" s="23" t="s">
        <v>19</v>
      </c>
      <c r="Q4" s="24">
        <v>44738</v>
      </c>
      <c r="R4" s="25" t="s">
        <v>20</v>
      </c>
    </row>
    <row r="5" spans="1:18" ht="16.5" thickBot="1" x14ac:dyDescent="0.3">
      <c r="A5" s="141"/>
      <c r="B5" s="26">
        <v>13168.22</v>
      </c>
      <c r="C5" s="27">
        <v>3555.93</v>
      </c>
      <c r="D5" s="27">
        <v>16724.16</v>
      </c>
      <c r="E5" s="27">
        <v>13573.16</v>
      </c>
      <c r="F5" s="27">
        <v>3689.68</v>
      </c>
      <c r="G5" s="27">
        <v>17262.86</v>
      </c>
      <c r="H5" s="28">
        <v>404.94</v>
      </c>
      <c r="I5" s="28">
        <v>133.75</v>
      </c>
      <c r="J5" s="28">
        <v>538.70000000000005</v>
      </c>
      <c r="K5" s="27">
        <v>3208.97</v>
      </c>
      <c r="L5" s="27">
        <v>3000</v>
      </c>
      <c r="M5" s="27">
        <v>2761.69</v>
      </c>
      <c r="N5" s="28">
        <v>354.44</v>
      </c>
      <c r="O5" s="27">
        <v>3116.13</v>
      </c>
      <c r="P5" s="28"/>
      <c r="Q5" s="28">
        <v>3092.84</v>
      </c>
      <c r="R5" s="29" t="s">
        <v>34</v>
      </c>
    </row>
    <row r="6" spans="1:18" ht="18.75" thickBot="1" x14ac:dyDescent="0.3">
      <c r="A6" s="30" t="s">
        <v>291</v>
      </c>
      <c r="B6" s="142">
        <v>44737</v>
      </c>
      <c r="C6" s="143">
        <v>44493</v>
      </c>
      <c r="D6" s="144"/>
      <c r="E6" s="142">
        <v>44768</v>
      </c>
      <c r="F6" s="143"/>
      <c r="G6" s="144"/>
      <c r="H6" s="145" t="s">
        <v>2</v>
      </c>
      <c r="I6" s="143"/>
      <c r="J6" s="144"/>
      <c r="K6" s="146" t="s">
        <v>3</v>
      </c>
      <c r="L6" s="31" t="s">
        <v>4</v>
      </c>
      <c r="M6" s="137" t="s">
        <v>5</v>
      </c>
      <c r="N6" s="138"/>
      <c r="O6" s="139"/>
      <c r="P6" s="31" t="s">
        <v>6</v>
      </c>
      <c r="Q6" s="127" t="s">
        <v>7</v>
      </c>
      <c r="R6" s="32"/>
    </row>
    <row r="7" spans="1:18" ht="18.75" thickBot="1" x14ac:dyDescent="0.3">
      <c r="A7" s="33" t="s">
        <v>292</v>
      </c>
      <c r="B7" s="129" t="s">
        <v>8</v>
      </c>
      <c r="C7" s="130"/>
      <c r="D7" s="131"/>
      <c r="E7" s="129" t="s">
        <v>8</v>
      </c>
      <c r="F7" s="130"/>
      <c r="G7" s="131"/>
      <c r="H7" s="129" t="s">
        <v>8</v>
      </c>
      <c r="I7" s="130"/>
      <c r="J7" s="131"/>
      <c r="K7" s="147"/>
      <c r="L7" s="16" t="s">
        <v>9</v>
      </c>
      <c r="M7" s="132" t="s">
        <v>10</v>
      </c>
      <c r="N7" s="133"/>
      <c r="O7" s="134"/>
      <c r="P7" s="16" t="s">
        <v>11</v>
      </c>
      <c r="Q7" s="128"/>
      <c r="R7" s="17"/>
    </row>
    <row r="8" spans="1:18" ht="25.5" x14ac:dyDescent="0.25">
      <c r="A8" s="135" t="s">
        <v>293</v>
      </c>
      <c r="B8" s="18" t="s">
        <v>13</v>
      </c>
      <c r="C8" s="19" t="s">
        <v>14</v>
      </c>
      <c r="D8" s="20" t="s">
        <v>15</v>
      </c>
      <c r="E8" s="18" t="s">
        <v>13</v>
      </c>
      <c r="F8" s="19" t="s">
        <v>14</v>
      </c>
      <c r="G8" s="20" t="s">
        <v>15</v>
      </c>
      <c r="H8" s="18" t="s">
        <v>13</v>
      </c>
      <c r="I8" s="19" t="s">
        <v>14</v>
      </c>
      <c r="J8" s="20" t="s">
        <v>16</v>
      </c>
      <c r="K8" s="21">
        <v>44737</v>
      </c>
      <c r="L8" s="21">
        <v>44773</v>
      </c>
      <c r="M8" s="22" t="s">
        <v>17</v>
      </c>
      <c r="N8" s="22" t="s">
        <v>18</v>
      </c>
      <c r="O8" s="22" t="s">
        <v>16</v>
      </c>
      <c r="P8" s="23" t="s">
        <v>19</v>
      </c>
      <c r="Q8" s="24">
        <v>44768</v>
      </c>
      <c r="R8" s="25" t="s">
        <v>20</v>
      </c>
    </row>
    <row r="9" spans="1:18" ht="37.5" customHeight="1" thickBot="1" x14ac:dyDescent="0.3">
      <c r="A9" s="136"/>
      <c r="B9" s="34">
        <v>13573.16</v>
      </c>
      <c r="C9" s="35">
        <v>3689.68</v>
      </c>
      <c r="D9" s="35">
        <v>17262.86</v>
      </c>
      <c r="E9" s="35">
        <v>13782.16</v>
      </c>
      <c r="F9" s="35">
        <v>3758.71</v>
      </c>
      <c r="G9" s="35">
        <f>E9+F9</f>
        <v>17540.87</v>
      </c>
      <c r="H9" s="36">
        <f>E9-B9</f>
        <v>209</v>
      </c>
      <c r="I9" s="36">
        <f>F9-C9</f>
        <v>69.0300000000002</v>
      </c>
      <c r="J9" s="36">
        <f>G9-D9</f>
        <v>278.0099999999984</v>
      </c>
      <c r="K9" s="37">
        <v>3092.84</v>
      </c>
      <c r="L9" s="37"/>
      <c r="M9" s="38">
        <f>H9*M1</f>
        <v>1425.38</v>
      </c>
      <c r="N9" s="39">
        <f>I9*N1</f>
        <v>182.92950000000053</v>
      </c>
      <c r="O9" s="40">
        <f>M9+N9</f>
        <v>1608.3095000000008</v>
      </c>
      <c r="P9" s="41"/>
      <c r="Q9" s="42">
        <f>K9-O9</f>
        <v>1484.5304999999994</v>
      </c>
      <c r="R9" s="43" t="s">
        <v>34</v>
      </c>
    </row>
    <row r="10" spans="1:18" ht="18" x14ac:dyDescent="0.25">
      <c r="A10" s="44"/>
      <c r="B10" s="45"/>
      <c r="C10" s="45"/>
      <c r="D10" s="45"/>
      <c r="E10" s="45"/>
      <c r="F10" s="45"/>
      <c r="G10" s="45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7"/>
    </row>
    <row r="11" spans="1:18" ht="18" x14ac:dyDescent="0.25">
      <c r="A11" s="48"/>
      <c r="B11" s="45"/>
      <c r="C11" s="45"/>
      <c r="D11" s="45"/>
      <c r="E11" s="45"/>
      <c r="F11" s="45"/>
      <c r="G11" s="45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7"/>
    </row>
    <row r="12" spans="1:18" ht="18.75" thickBot="1" x14ac:dyDescent="0.3">
      <c r="A12" s="48"/>
      <c r="B12" s="45"/>
      <c r="C12" s="45"/>
      <c r="D12" s="45"/>
      <c r="E12" s="45"/>
      <c r="F12" s="45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7"/>
    </row>
    <row r="13" spans="1:18" ht="24" thickBot="1" x14ac:dyDescent="0.4">
      <c r="A13" s="124" t="s">
        <v>294</v>
      </c>
      <c r="B13" s="125"/>
      <c r="C13" s="125"/>
      <c r="D13" s="125"/>
      <c r="E13" s="126"/>
      <c r="H13" s="49" t="s">
        <v>295</v>
      </c>
      <c r="I13" s="49"/>
      <c r="J13" s="49"/>
      <c r="K13" s="49"/>
      <c r="L13" s="49"/>
    </row>
    <row r="14" spans="1:18" ht="57" x14ac:dyDescent="0.25">
      <c r="A14" s="50"/>
      <c r="B14" s="51" t="s">
        <v>296</v>
      </c>
      <c r="C14" s="51" t="s">
        <v>297</v>
      </c>
      <c r="D14" s="51" t="s">
        <v>298</v>
      </c>
      <c r="E14" s="51" t="s">
        <v>299</v>
      </c>
    </row>
    <row r="15" spans="1:18" ht="18" x14ac:dyDescent="0.25">
      <c r="A15" s="52" t="s">
        <v>13</v>
      </c>
      <c r="B15" s="53">
        <f>H5</f>
        <v>404.94</v>
      </c>
      <c r="C15" s="53">
        <f>B15/31</f>
        <v>13.06258064516129</v>
      </c>
      <c r="D15" s="54">
        <v>16</v>
      </c>
      <c r="E15" s="55">
        <f>D15*C15</f>
        <v>209.00129032258064</v>
      </c>
      <c r="F15" s="7"/>
      <c r="G15" s="7"/>
      <c r="K15" s="7"/>
      <c r="L15" s="7"/>
      <c r="M15" s="7"/>
      <c r="O15" s="7"/>
    </row>
    <row r="16" spans="1:18" ht="18" x14ac:dyDescent="0.25">
      <c r="A16" s="52" t="s">
        <v>14</v>
      </c>
      <c r="B16" s="56">
        <f>I5</f>
        <v>133.75</v>
      </c>
      <c r="C16" s="56">
        <f>B16/31</f>
        <v>4.314516129032258</v>
      </c>
      <c r="D16" s="57">
        <v>16</v>
      </c>
      <c r="E16" s="55">
        <f>D16*C16</f>
        <v>69.032258064516128</v>
      </c>
      <c r="F16" s="45"/>
      <c r="G16" s="45"/>
      <c r="H16" s="45"/>
      <c r="I16" s="45"/>
      <c r="K16" s="7"/>
      <c r="L16" s="7"/>
      <c r="M16" s="7"/>
      <c r="O16" s="7"/>
      <c r="R16" s="58"/>
    </row>
    <row r="17" spans="1:1" x14ac:dyDescent="0.25">
      <c r="A17" s="59"/>
    </row>
  </sheetData>
  <mergeCells count="23">
    <mergeCell ref="Q2:Q3"/>
    <mergeCell ref="B3:D3"/>
    <mergeCell ref="E3:G3"/>
    <mergeCell ref="H3:J3"/>
    <mergeCell ref="M3:O3"/>
    <mergeCell ref="B2:D2"/>
    <mergeCell ref="E2:G2"/>
    <mergeCell ref="H2:J2"/>
    <mergeCell ref="K2:K3"/>
    <mergeCell ref="M2:O2"/>
    <mergeCell ref="A4:A5"/>
    <mergeCell ref="B6:D6"/>
    <mergeCell ref="E6:G6"/>
    <mergeCell ref="H6:J6"/>
    <mergeCell ref="K6:K7"/>
    <mergeCell ref="A13:E13"/>
    <mergeCell ref="Q6:Q7"/>
    <mergeCell ref="B7:D7"/>
    <mergeCell ref="E7:G7"/>
    <mergeCell ref="H7:J7"/>
    <mergeCell ref="M7:O7"/>
    <mergeCell ref="A8:A9"/>
    <mergeCell ref="M6:O6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2"/>
  <sheetViews>
    <sheetView workbookViewId="0">
      <selection activeCell="C29" sqref="C29"/>
    </sheetView>
  </sheetViews>
  <sheetFormatPr defaultRowHeight="15.75" x14ac:dyDescent="0.25"/>
  <cols>
    <col min="2" max="2" width="22.375" customWidth="1"/>
    <col min="3" max="3" width="17.375" customWidth="1"/>
  </cols>
  <sheetData>
    <row r="1" spans="1:3" ht="16.5" thickBot="1" x14ac:dyDescent="0.3"/>
    <row r="2" spans="1:3" ht="18.75" thickBot="1" x14ac:dyDescent="0.3">
      <c r="B2" s="63" t="s">
        <v>374</v>
      </c>
      <c r="C2" s="4" t="s">
        <v>375</v>
      </c>
    </row>
    <row r="3" spans="1:3" ht="18" x14ac:dyDescent="0.25">
      <c r="A3">
        <v>1</v>
      </c>
      <c r="B3" s="65" t="s">
        <v>585</v>
      </c>
      <c r="C3" s="72" t="s">
        <v>188</v>
      </c>
    </row>
    <row r="4" spans="1:3" ht="18" x14ac:dyDescent="0.25">
      <c r="A4">
        <f>A3+1</f>
        <v>2</v>
      </c>
      <c r="B4" s="64" t="s">
        <v>550</v>
      </c>
      <c r="C4" s="6" t="s">
        <v>203</v>
      </c>
    </row>
    <row r="5" spans="1:3" ht="18" x14ac:dyDescent="0.25">
      <c r="A5">
        <f t="shared" ref="A5:A68" si="0">A4+1</f>
        <v>3</v>
      </c>
      <c r="B5" s="64" t="s">
        <v>306</v>
      </c>
      <c r="C5" s="72" t="s">
        <v>202</v>
      </c>
    </row>
    <row r="6" spans="1:3" ht="18" x14ac:dyDescent="0.25">
      <c r="A6">
        <f t="shared" si="0"/>
        <v>4</v>
      </c>
      <c r="B6" s="66" t="s">
        <v>307</v>
      </c>
      <c r="C6" s="72" t="s">
        <v>75</v>
      </c>
    </row>
    <row r="7" spans="1:3" ht="18" x14ac:dyDescent="0.25">
      <c r="A7">
        <f t="shared" si="0"/>
        <v>5</v>
      </c>
      <c r="B7" s="64" t="s">
        <v>308</v>
      </c>
      <c r="C7" s="72" t="s">
        <v>412</v>
      </c>
    </row>
    <row r="8" spans="1:3" ht="18" x14ac:dyDescent="0.25">
      <c r="A8">
        <f t="shared" si="0"/>
        <v>6</v>
      </c>
      <c r="B8" s="64" t="s">
        <v>309</v>
      </c>
      <c r="C8" s="72" t="s">
        <v>237</v>
      </c>
    </row>
    <row r="9" spans="1:3" ht="18" x14ac:dyDescent="0.25">
      <c r="A9">
        <f t="shared" si="0"/>
        <v>7</v>
      </c>
      <c r="B9" s="64" t="s">
        <v>310</v>
      </c>
      <c r="C9" s="72" t="s">
        <v>413</v>
      </c>
    </row>
    <row r="10" spans="1:3" ht="18" x14ac:dyDescent="0.25">
      <c r="A10">
        <f t="shared" si="0"/>
        <v>8</v>
      </c>
      <c r="B10" s="96" t="s">
        <v>560</v>
      </c>
      <c r="C10" s="72" t="s">
        <v>559</v>
      </c>
    </row>
    <row r="11" spans="1:3" ht="18" x14ac:dyDescent="0.25">
      <c r="A11">
        <f t="shared" si="0"/>
        <v>9</v>
      </c>
      <c r="B11" s="64" t="s">
        <v>311</v>
      </c>
      <c r="C11" s="98" t="s">
        <v>399</v>
      </c>
    </row>
    <row r="12" spans="1:3" ht="18" x14ac:dyDescent="0.25">
      <c r="A12">
        <f t="shared" si="0"/>
        <v>10</v>
      </c>
      <c r="B12" s="64" t="s">
        <v>312</v>
      </c>
      <c r="C12" s="72" t="s">
        <v>62</v>
      </c>
    </row>
    <row r="13" spans="1:3" ht="18" x14ac:dyDescent="0.25">
      <c r="A13">
        <f t="shared" si="0"/>
        <v>11</v>
      </c>
      <c r="B13" s="64" t="s">
        <v>314</v>
      </c>
      <c r="C13" s="72" t="s">
        <v>158</v>
      </c>
    </row>
    <row r="14" spans="1:3" ht="18" x14ac:dyDescent="0.25">
      <c r="A14">
        <f t="shared" si="0"/>
        <v>12</v>
      </c>
      <c r="B14" s="64" t="s">
        <v>317</v>
      </c>
      <c r="C14" s="72" t="s">
        <v>163</v>
      </c>
    </row>
    <row r="15" spans="1:3" ht="18" x14ac:dyDescent="0.25">
      <c r="A15">
        <f t="shared" si="0"/>
        <v>13</v>
      </c>
      <c r="B15" s="64" t="s">
        <v>319</v>
      </c>
      <c r="C15" s="6" t="s">
        <v>216</v>
      </c>
    </row>
    <row r="16" spans="1:3" ht="18" x14ac:dyDescent="0.25">
      <c r="A16">
        <f t="shared" si="0"/>
        <v>14</v>
      </c>
      <c r="B16" s="65" t="s">
        <v>418</v>
      </c>
      <c r="C16" s="72" t="s">
        <v>110</v>
      </c>
    </row>
    <row r="17" spans="1:3" ht="18" x14ac:dyDescent="0.25">
      <c r="A17">
        <f t="shared" si="0"/>
        <v>15</v>
      </c>
      <c r="B17" s="64" t="s">
        <v>323</v>
      </c>
      <c r="C17" s="72" t="s">
        <v>231</v>
      </c>
    </row>
    <row r="18" spans="1:3" ht="18" x14ac:dyDescent="0.25">
      <c r="A18">
        <f t="shared" si="0"/>
        <v>16</v>
      </c>
      <c r="B18" s="64" t="s">
        <v>318</v>
      </c>
      <c r="C18" s="72" t="s">
        <v>403</v>
      </c>
    </row>
    <row r="19" spans="1:3" ht="18" x14ac:dyDescent="0.25">
      <c r="A19">
        <f t="shared" si="0"/>
        <v>17</v>
      </c>
      <c r="B19" s="77" t="s">
        <v>315</v>
      </c>
      <c r="C19" s="72" t="s">
        <v>408</v>
      </c>
    </row>
    <row r="20" spans="1:3" ht="18" x14ac:dyDescent="0.25">
      <c r="A20">
        <f t="shared" si="0"/>
        <v>18</v>
      </c>
      <c r="B20" s="64" t="s">
        <v>313</v>
      </c>
      <c r="C20" s="72" t="s">
        <v>409</v>
      </c>
    </row>
    <row r="21" spans="1:3" ht="18" x14ac:dyDescent="0.25">
      <c r="A21">
        <f t="shared" si="0"/>
        <v>19</v>
      </c>
      <c r="B21" s="64" t="s">
        <v>322</v>
      </c>
      <c r="C21" s="76" t="s">
        <v>28</v>
      </c>
    </row>
    <row r="22" spans="1:3" ht="18" x14ac:dyDescent="0.25">
      <c r="A22">
        <f t="shared" si="0"/>
        <v>20</v>
      </c>
      <c r="B22" s="64" t="s">
        <v>324</v>
      </c>
      <c r="C22" s="72" t="s">
        <v>51</v>
      </c>
    </row>
    <row r="23" spans="1:3" ht="18" x14ac:dyDescent="0.25">
      <c r="A23">
        <f t="shared" si="0"/>
        <v>21</v>
      </c>
      <c r="B23" s="64" t="s">
        <v>325</v>
      </c>
      <c r="C23" s="72" t="s">
        <v>60</v>
      </c>
    </row>
    <row r="24" spans="1:3" ht="18" x14ac:dyDescent="0.25">
      <c r="A24">
        <f t="shared" si="0"/>
        <v>22</v>
      </c>
      <c r="B24" s="64" t="s">
        <v>326</v>
      </c>
      <c r="C24" s="72" t="s">
        <v>218</v>
      </c>
    </row>
    <row r="25" spans="1:3" ht="18" x14ac:dyDescent="0.25">
      <c r="A25">
        <f t="shared" si="0"/>
        <v>23</v>
      </c>
      <c r="B25" s="64" t="s">
        <v>330</v>
      </c>
      <c r="C25" s="72" t="s">
        <v>402</v>
      </c>
    </row>
    <row r="26" spans="1:3" ht="18" x14ac:dyDescent="0.25">
      <c r="A26">
        <f t="shared" si="0"/>
        <v>24</v>
      </c>
      <c r="B26" s="64" t="s">
        <v>331</v>
      </c>
      <c r="C26" s="72" t="s">
        <v>165</v>
      </c>
    </row>
    <row r="27" spans="1:3" ht="18" x14ac:dyDescent="0.25">
      <c r="A27">
        <f t="shared" si="0"/>
        <v>25</v>
      </c>
      <c r="B27" s="64" t="s">
        <v>333</v>
      </c>
      <c r="C27" s="72" t="s">
        <v>56</v>
      </c>
    </row>
    <row r="28" spans="1:3" ht="18" x14ac:dyDescent="0.25">
      <c r="A28">
        <f t="shared" si="0"/>
        <v>26</v>
      </c>
      <c r="B28" s="64" t="s">
        <v>335</v>
      </c>
      <c r="C28" s="72" t="s">
        <v>215</v>
      </c>
    </row>
    <row r="29" spans="1:3" ht="18" x14ac:dyDescent="0.25">
      <c r="A29">
        <f t="shared" si="0"/>
        <v>27</v>
      </c>
      <c r="B29" s="64" t="s">
        <v>337</v>
      </c>
      <c r="C29" s="72" t="s">
        <v>398</v>
      </c>
    </row>
    <row r="30" spans="1:3" ht="18" x14ac:dyDescent="0.25">
      <c r="A30">
        <f t="shared" si="0"/>
        <v>28</v>
      </c>
      <c r="B30" s="64" t="s">
        <v>338</v>
      </c>
      <c r="C30" s="72" t="s">
        <v>246</v>
      </c>
    </row>
    <row r="31" spans="1:3" ht="18" x14ac:dyDescent="0.25">
      <c r="A31">
        <f t="shared" si="0"/>
        <v>29</v>
      </c>
      <c r="B31" s="64" t="s">
        <v>341</v>
      </c>
      <c r="C31" s="72" t="s">
        <v>97</v>
      </c>
    </row>
    <row r="32" spans="1:3" ht="18" x14ac:dyDescent="0.25">
      <c r="A32">
        <f t="shared" si="0"/>
        <v>30</v>
      </c>
      <c r="B32" s="64" t="s">
        <v>342</v>
      </c>
      <c r="C32" s="72" t="s">
        <v>214</v>
      </c>
    </row>
    <row r="33" spans="1:3" ht="18" x14ac:dyDescent="0.25">
      <c r="A33">
        <f t="shared" si="0"/>
        <v>31</v>
      </c>
      <c r="B33" s="77" t="s">
        <v>343</v>
      </c>
      <c r="C33" s="72" t="s">
        <v>91</v>
      </c>
    </row>
    <row r="34" spans="1:3" ht="18" x14ac:dyDescent="0.25">
      <c r="A34">
        <f t="shared" si="0"/>
        <v>32</v>
      </c>
      <c r="B34" s="64" t="s">
        <v>344</v>
      </c>
      <c r="C34" s="72" t="s">
        <v>104</v>
      </c>
    </row>
    <row r="35" spans="1:3" ht="18" x14ac:dyDescent="0.25">
      <c r="A35">
        <f t="shared" si="0"/>
        <v>33</v>
      </c>
      <c r="B35" s="65" t="s">
        <v>345</v>
      </c>
      <c r="C35" s="72" t="s">
        <v>407</v>
      </c>
    </row>
    <row r="36" spans="1:3" ht="18" x14ac:dyDescent="0.25">
      <c r="A36">
        <f t="shared" si="0"/>
        <v>34</v>
      </c>
      <c r="B36" s="64" t="s">
        <v>346</v>
      </c>
      <c r="C36" s="72" t="s">
        <v>411</v>
      </c>
    </row>
    <row r="37" spans="1:3" ht="18" x14ac:dyDescent="0.25">
      <c r="A37">
        <f t="shared" si="0"/>
        <v>35</v>
      </c>
      <c r="B37" s="64" t="s">
        <v>347</v>
      </c>
      <c r="C37" s="72" t="s">
        <v>65</v>
      </c>
    </row>
    <row r="38" spans="1:3" ht="18" x14ac:dyDescent="0.25">
      <c r="A38">
        <f t="shared" si="0"/>
        <v>36</v>
      </c>
      <c r="B38" s="64" t="s">
        <v>348</v>
      </c>
      <c r="C38" s="72" t="s">
        <v>43</v>
      </c>
    </row>
    <row r="39" spans="1:3" ht="18" x14ac:dyDescent="0.25">
      <c r="A39">
        <f t="shared" si="0"/>
        <v>37</v>
      </c>
      <c r="B39" s="80" t="s">
        <v>427</v>
      </c>
      <c r="C39" s="72" t="s">
        <v>406</v>
      </c>
    </row>
    <row r="40" spans="1:3" ht="18" x14ac:dyDescent="0.25">
      <c r="A40">
        <f t="shared" si="0"/>
        <v>38</v>
      </c>
      <c r="B40" s="80" t="s">
        <v>429</v>
      </c>
      <c r="C40" s="72" t="s">
        <v>191</v>
      </c>
    </row>
    <row r="41" spans="1:3" ht="18" x14ac:dyDescent="0.25">
      <c r="A41">
        <f t="shared" si="0"/>
        <v>39</v>
      </c>
      <c r="B41" s="64" t="s">
        <v>428</v>
      </c>
      <c r="C41" s="72" t="s">
        <v>190</v>
      </c>
    </row>
    <row r="42" spans="1:3" ht="18" x14ac:dyDescent="0.25">
      <c r="A42">
        <f t="shared" si="0"/>
        <v>40</v>
      </c>
      <c r="B42" s="64" t="s">
        <v>353</v>
      </c>
      <c r="C42" s="72" t="s">
        <v>206</v>
      </c>
    </row>
    <row r="43" spans="1:3" ht="18" x14ac:dyDescent="0.25">
      <c r="A43">
        <f t="shared" si="0"/>
        <v>41</v>
      </c>
      <c r="B43" s="64" t="s">
        <v>355</v>
      </c>
      <c r="C43" s="72" t="s">
        <v>82</v>
      </c>
    </row>
    <row r="44" spans="1:3" ht="18" x14ac:dyDescent="0.25">
      <c r="A44">
        <f t="shared" si="0"/>
        <v>42</v>
      </c>
      <c r="B44" s="64" t="s">
        <v>356</v>
      </c>
      <c r="C44" s="72" t="s">
        <v>145</v>
      </c>
    </row>
    <row r="45" spans="1:3" ht="18" x14ac:dyDescent="0.25">
      <c r="A45">
        <f t="shared" si="0"/>
        <v>43</v>
      </c>
      <c r="B45" s="64" t="s">
        <v>358</v>
      </c>
      <c r="C45" s="72" t="s">
        <v>133</v>
      </c>
    </row>
    <row r="46" spans="1:3" ht="18" x14ac:dyDescent="0.25">
      <c r="A46">
        <f t="shared" si="0"/>
        <v>44</v>
      </c>
      <c r="B46" s="66" t="s">
        <v>547</v>
      </c>
      <c r="C46" s="72" t="s">
        <v>548</v>
      </c>
    </row>
    <row r="47" spans="1:3" ht="18" x14ac:dyDescent="0.25">
      <c r="A47">
        <f t="shared" si="0"/>
        <v>45</v>
      </c>
      <c r="B47" s="64" t="s">
        <v>359</v>
      </c>
      <c r="C47" s="6" t="s">
        <v>395</v>
      </c>
    </row>
    <row r="48" spans="1:3" ht="18" x14ac:dyDescent="0.25">
      <c r="A48">
        <f t="shared" si="0"/>
        <v>46</v>
      </c>
      <c r="B48" s="66" t="s">
        <v>360</v>
      </c>
      <c r="C48" s="72" t="s">
        <v>85</v>
      </c>
    </row>
    <row r="49" spans="1:3" ht="18" x14ac:dyDescent="0.25">
      <c r="A49">
        <f t="shared" si="0"/>
        <v>47</v>
      </c>
      <c r="B49" s="64" t="s">
        <v>361</v>
      </c>
      <c r="C49" s="72" t="s">
        <v>405</v>
      </c>
    </row>
    <row r="50" spans="1:3" ht="18" x14ac:dyDescent="0.25">
      <c r="A50">
        <f t="shared" si="0"/>
        <v>48</v>
      </c>
      <c r="B50" s="64" t="s">
        <v>362</v>
      </c>
      <c r="C50" s="72" t="s">
        <v>96</v>
      </c>
    </row>
    <row r="51" spans="1:3" ht="18" x14ac:dyDescent="0.25">
      <c r="A51">
        <f t="shared" si="0"/>
        <v>49</v>
      </c>
      <c r="B51" s="77" t="s">
        <v>363</v>
      </c>
      <c r="C51" s="72" t="s">
        <v>90</v>
      </c>
    </row>
    <row r="52" spans="1:3" ht="18" x14ac:dyDescent="0.25">
      <c r="A52">
        <f t="shared" si="0"/>
        <v>50</v>
      </c>
      <c r="B52" s="64" t="s">
        <v>365</v>
      </c>
      <c r="C52" s="72" t="s">
        <v>393</v>
      </c>
    </row>
    <row r="53" spans="1:3" ht="18" x14ac:dyDescent="0.25">
      <c r="A53">
        <f t="shared" si="0"/>
        <v>51</v>
      </c>
      <c r="B53" s="64" t="s">
        <v>366</v>
      </c>
      <c r="C53" s="72" t="s">
        <v>118</v>
      </c>
    </row>
    <row r="54" spans="1:3" ht="18" x14ac:dyDescent="0.25">
      <c r="A54">
        <f t="shared" si="0"/>
        <v>52</v>
      </c>
      <c r="B54" s="65" t="s">
        <v>367</v>
      </c>
      <c r="C54" s="72" t="s">
        <v>397</v>
      </c>
    </row>
    <row r="55" spans="1:3" ht="18" x14ac:dyDescent="0.25">
      <c r="A55">
        <f t="shared" si="0"/>
        <v>53</v>
      </c>
      <c r="B55" s="64" t="s">
        <v>368</v>
      </c>
      <c r="C55" s="72" t="s">
        <v>394</v>
      </c>
    </row>
    <row r="56" spans="1:3" ht="18" x14ac:dyDescent="0.25">
      <c r="A56">
        <f t="shared" si="0"/>
        <v>54</v>
      </c>
      <c r="B56" s="64" t="s">
        <v>421</v>
      </c>
      <c r="C56" s="6" t="s">
        <v>426</v>
      </c>
    </row>
    <row r="57" spans="1:3" ht="18" x14ac:dyDescent="0.25">
      <c r="A57">
        <f t="shared" si="0"/>
        <v>55</v>
      </c>
      <c r="B57" s="64" t="s">
        <v>370</v>
      </c>
      <c r="C57" s="6" t="s">
        <v>396</v>
      </c>
    </row>
    <row r="58" spans="1:3" ht="18" x14ac:dyDescent="0.25">
      <c r="A58">
        <f t="shared" si="0"/>
        <v>56</v>
      </c>
      <c r="B58" s="101" t="s">
        <v>430</v>
      </c>
      <c r="C58" s="72" t="s">
        <v>431</v>
      </c>
    </row>
    <row r="59" spans="1:3" ht="18" x14ac:dyDescent="0.25">
      <c r="A59">
        <f t="shared" si="0"/>
        <v>57</v>
      </c>
      <c r="B59" s="64" t="s">
        <v>371</v>
      </c>
      <c r="C59" s="72" t="s">
        <v>400</v>
      </c>
    </row>
    <row r="60" spans="1:3" ht="18" x14ac:dyDescent="0.25">
      <c r="A60">
        <f t="shared" si="0"/>
        <v>58</v>
      </c>
      <c r="B60" s="64" t="s">
        <v>372</v>
      </c>
      <c r="C60" s="72" t="s">
        <v>404</v>
      </c>
    </row>
    <row r="61" spans="1:3" ht="18" x14ac:dyDescent="0.25">
      <c r="A61">
        <f t="shared" si="0"/>
        <v>59</v>
      </c>
      <c r="B61" s="64" t="s">
        <v>373</v>
      </c>
      <c r="C61" s="72" t="s">
        <v>401</v>
      </c>
    </row>
    <row r="62" spans="1:3" ht="18" x14ac:dyDescent="0.25">
      <c r="A62">
        <f t="shared" si="0"/>
        <v>60</v>
      </c>
      <c r="B62" s="65" t="s">
        <v>414</v>
      </c>
      <c r="C62" s="72" t="s">
        <v>144</v>
      </c>
    </row>
    <row r="63" spans="1:3" ht="18" x14ac:dyDescent="0.25">
      <c r="A63">
        <f t="shared" si="0"/>
        <v>61</v>
      </c>
      <c r="B63" s="64" t="s">
        <v>385</v>
      </c>
      <c r="C63" s="99" t="s">
        <v>410</v>
      </c>
    </row>
    <row r="64" spans="1:3" ht="18" x14ac:dyDescent="0.25">
      <c r="A64">
        <f t="shared" si="0"/>
        <v>62</v>
      </c>
      <c r="B64" s="65" t="s">
        <v>415</v>
      </c>
      <c r="C64" s="72" t="s">
        <v>74</v>
      </c>
    </row>
    <row r="65" spans="1:3" ht="18" x14ac:dyDescent="0.25">
      <c r="A65">
        <f t="shared" si="0"/>
        <v>63</v>
      </c>
      <c r="B65" s="65" t="s">
        <v>416</v>
      </c>
      <c r="C65" s="72" t="s">
        <v>434</v>
      </c>
    </row>
    <row r="66" spans="1:3" ht="18" x14ac:dyDescent="0.25">
      <c r="A66">
        <f t="shared" si="0"/>
        <v>64</v>
      </c>
      <c r="B66" s="65" t="s">
        <v>417</v>
      </c>
      <c r="C66" s="72" t="s">
        <v>433</v>
      </c>
    </row>
    <row r="67" spans="1:3" ht="18" x14ac:dyDescent="0.25">
      <c r="A67">
        <f t="shared" si="0"/>
        <v>65</v>
      </c>
      <c r="B67" s="64" t="s">
        <v>423</v>
      </c>
      <c r="C67" s="72" t="s">
        <v>435</v>
      </c>
    </row>
    <row r="68" spans="1:3" ht="18" x14ac:dyDescent="0.25">
      <c r="A68">
        <f t="shared" si="0"/>
        <v>66</v>
      </c>
      <c r="B68" s="65" t="s">
        <v>551</v>
      </c>
      <c r="C68" s="72" t="s">
        <v>99</v>
      </c>
    </row>
    <row r="69" spans="1:3" ht="18" x14ac:dyDescent="0.25">
      <c r="A69">
        <f t="shared" ref="A69:A114" si="1">A68+1</f>
        <v>67</v>
      </c>
      <c r="B69" s="64" t="s">
        <v>420</v>
      </c>
      <c r="C69" s="72" t="s">
        <v>425</v>
      </c>
    </row>
    <row r="70" spans="1:3" ht="18" x14ac:dyDescent="0.25">
      <c r="A70">
        <f t="shared" si="1"/>
        <v>68</v>
      </c>
      <c r="B70" s="65" t="s">
        <v>553</v>
      </c>
      <c r="C70" s="73" t="s">
        <v>554</v>
      </c>
    </row>
    <row r="71" spans="1:3" ht="18" x14ac:dyDescent="0.25">
      <c r="A71">
        <f t="shared" si="1"/>
        <v>69</v>
      </c>
      <c r="B71" s="86" t="s">
        <v>557</v>
      </c>
      <c r="C71" s="72" t="s">
        <v>558</v>
      </c>
    </row>
    <row r="72" spans="1:3" ht="18" x14ac:dyDescent="0.25">
      <c r="A72">
        <f t="shared" si="1"/>
        <v>70</v>
      </c>
      <c r="B72" s="77" t="s">
        <v>364</v>
      </c>
      <c r="C72" s="72" t="s">
        <v>176</v>
      </c>
    </row>
    <row r="73" spans="1:3" ht="18" x14ac:dyDescent="0.25">
      <c r="A73">
        <f t="shared" si="1"/>
        <v>71</v>
      </c>
      <c r="B73" s="65" t="s">
        <v>574</v>
      </c>
      <c r="C73" s="72" t="s">
        <v>30</v>
      </c>
    </row>
    <row r="74" spans="1:3" ht="18" x14ac:dyDescent="0.25">
      <c r="A74">
        <f t="shared" si="1"/>
        <v>72</v>
      </c>
      <c r="B74" s="94" t="s">
        <v>575</v>
      </c>
      <c r="C74" s="72" t="s">
        <v>35</v>
      </c>
    </row>
    <row r="75" spans="1:3" ht="18" x14ac:dyDescent="0.25">
      <c r="A75">
        <f t="shared" si="1"/>
        <v>73</v>
      </c>
      <c r="B75" s="65" t="s">
        <v>586</v>
      </c>
      <c r="C75" s="72" t="s">
        <v>173</v>
      </c>
    </row>
    <row r="76" spans="1:3" x14ac:dyDescent="0.25">
      <c r="A76">
        <f t="shared" si="1"/>
        <v>74</v>
      </c>
      <c r="B76" s="90" t="s">
        <v>565</v>
      </c>
      <c r="C76" s="85" t="s">
        <v>556</v>
      </c>
    </row>
    <row r="77" spans="1:3" x14ac:dyDescent="0.25">
      <c r="A77">
        <f t="shared" si="1"/>
        <v>75</v>
      </c>
      <c r="B77" s="92" t="s">
        <v>440</v>
      </c>
      <c r="C77" s="2" t="s">
        <v>66</v>
      </c>
    </row>
    <row r="78" spans="1:3" ht="18" x14ac:dyDescent="0.25">
      <c r="A78">
        <f t="shared" si="1"/>
        <v>76</v>
      </c>
      <c r="B78" s="65" t="s">
        <v>588</v>
      </c>
      <c r="C78" s="72" t="s">
        <v>141</v>
      </c>
    </row>
    <row r="79" spans="1:3" ht="18" x14ac:dyDescent="0.25">
      <c r="A79">
        <f t="shared" si="1"/>
        <v>77</v>
      </c>
      <c r="B79" s="65" t="s">
        <v>587</v>
      </c>
      <c r="C79" s="72" t="s">
        <v>40</v>
      </c>
    </row>
    <row r="80" spans="1:3" ht="18" x14ac:dyDescent="0.25">
      <c r="A80">
        <f t="shared" si="1"/>
        <v>78</v>
      </c>
      <c r="B80" s="96" t="s">
        <v>577</v>
      </c>
      <c r="C80" s="72" t="s">
        <v>212</v>
      </c>
    </row>
    <row r="81" spans="1:3" ht="18" x14ac:dyDescent="0.25">
      <c r="A81">
        <f t="shared" si="1"/>
        <v>79</v>
      </c>
      <c r="B81" s="96" t="s">
        <v>578</v>
      </c>
      <c r="C81" s="72" t="s">
        <v>213</v>
      </c>
    </row>
    <row r="82" spans="1:3" ht="18" x14ac:dyDescent="0.25">
      <c r="A82">
        <f t="shared" si="1"/>
        <v>80</v>
      </c>
      <c r="B82" s="88" t="s">
        <v>563</v>
      </c>
      <c r="C82" s="2" t="s">
        <v>46</v>
      </c>
    </row>
    <row r="83" spans="1:3" ht="18" x14ac:dyDescent="0.25">
      <c r="A83">
        <f t="shared" si="1"/>
        <v>81</v>
      </c>
      <c r="B83" s="88" t="s">
        <v>563</v>
      </c>
      <c r="C83" s="5" t="s">
        <v>83</v>
      </c>
    </row>
    <row r="84" spans="1:3" ht="18" x14ac:dyDescent="0.25">
      <c r="A84">
        <f t="shared" si="1"/>
        <v>82</v>
      </c>
      <c r="B84" s="88" t="s">
        <v>563</v>
      </c>
      <c r="C84" s="5" t="s">
        <v>100</v>
      </c>
    </row>
    <row r="85" spans="1:3" ht="18" x14ac:dyDescent="0.25">
      <c r="A85">
        <f t="shared" si="1"/>
        <v>83</v>
      </c>
      <c r="B85" s="88" t="s">
        <v>563</v>
      </c>
      <c r="C85" s="2" t="s">
        <v>111</v>
      </c>
    </row>
    <row r="86" spans="1:3" ht="18" x14ac:dyDescent="0.25">
      <c r="A86">
        <f t="shared" si="1"/>
        <v>84</v>
      </c>
      <c r="B86" s="88" t="s">
        <v>563</v>
      </c>
      <c r="C86" s="5" t="s">
        <v>126</v>
      </c>
    </row>
    <row r="87" spans="1:3" ht="18" x14ac:dyDescent="0.25">
      <c r="A87">
        <f t="shared" si="1"/>
        <v>85</v>
      </c>
      <c r="B87" s="88" t="s">
        <v>563</v>
      </c>
      <c r="C87" s="5" t="s">
        <v>172</v>
      </c>
    </row>
    <row r="88" spans="1:3" ht="18" x14ac:dyDescent="0.25">
      <c r="A88">
        <f t="shared" si="1"/>
        <v>86</v>
      </c>
      <c r="B88" s="88" t="s">
        <v>566</v>
      </c>
      <c r="C88" s="5" t="s">
        <v>21</v>
      </c>
    </row>
    <row r="89" spans="1:3" ht="18" x14ac:dyDescent="0.25">
      <c r="A89">
        <f t="shared" si="1"/>
        <v>87</v>
      </c>
      <c r="B89" s="88" t="s">
        <v>566</v>
      </c>
      <c r="C89" s="5" t="s">
        <v>27</v>
      </c>
    </row>
    <row r="90" spans="1:3" ht="18" x14ac:dyDescent="0.25">
      <c r="A90">
        <f t="shared" si="1"/>
        <v>88</v>
      </c>
      <c r="B90" s="88" t="s">
        <v>566</v>
      </c>
      <c r="C90" s="2" t="s">
        <v>38</v>
      </c>
    </row>
    <row r="91" spans="1:3" ht="18" x14ac:dyDescent="0.25">
      <c r="A91">
        <f t="shared" si="1"/>
        <v>89</v>
      </c>
      <c r="B91" s="88" t="s">
        <v>566</v>
      </c>
      <c r="C91" s="2" t="s">
        <v>64</v>
      </c>
    </row>
    <row r="92" spans="1:3" ht="18" x14ac:dyDescent="0.25">
      <c r="A92">
        <f t="shared" si="1"/>
        <v>90</v>
      </c>
      <c r="B92" s="88" t="s">
        <v>566</v>
      </c>
      <c r="C92" s="5" t="s">
        <v>69</v>
      </c>
    </row>
    <row r="93" spans="1:3" ht="18" x14ac:dyDescent="0.25">
      <c r="A93">
        <f t="shared" si="1"/>
        <v>91</v>
      </c>
      <c r="B93" s="88" t="s">
        <v>566</v>
      </c>
      <c r="C93" s="5" t="s">
        <v>71</v>
      </c>
    </row>
    <row r="94" spans="1:3" ht="18" x14ac:dyDescent="0.25">
      <c r="A94">
        <f t="shared" si="1"/>
        <v>92</v>
      </c>
      <c r="B94" s="88" t="s">
        <v>566</v>
      </c>
      <c r="C94" s="2" t="s">
        <v>101</v>
      </c>
    </row>
    <row r="95" spans="1:3" ht="18" x14ac:dyDescent="0.25">
      <c r="A95">
        <f t="shared" si="1"/>
        <v>93</v>
      </c>
      <c r="B95" s="88" t="s">
        <v>566</v>
      </c>
      <c r="C95" s="97" t="s">
        <v>119</v>
      </c>
    </row>
    <row r="96" spans="1:3" ht="18" x14ac:dyDescent="0.25">
      <c r="A96">
        <f t="shared" si="1"/>
        <v>94</v>
      </c>
      <c r="B96" s="88" t="s">
        <v>566</v>
      </c>
      <c r="C96" s="5" t="s">
        <v>140</v>
      </c>
    </row>
    <row r="97" spans="1:3" ht="18" x14ac:dyDescent="0.25">
      <c r="A97">
        <f t="shared" si="1"/>
        <v>95</v>
      </c>
      <c r="B97" s="88" t="s">
        <v>566</v>
      </c>
      <c r="C97" s="2" t="s">
        <v>171</v>
      </c>
    </row>
    <row r="98" spans="1:3" ht="18" x14ac:dyDescent="0.25">
      <c r="A98">
        <f t="shared" si="1"/>
        <v>96</v>
      </c>
      <c r="B98" s="88" t="s">
        <v>566</v>
      </c>
      <c r="C98" s="5" t="s">
        <v>242</v>
      </c>
    </row>
    <row r="99" spans="1:3" ht="18" x14ac:dyDescent="0.25">
      <c r="A99">
        <f t="shared" si="1"/>
        <v>97</v>
      </c>
      <c r="B99" s="65" t="s">
        <v>590</v>
      </c>
      <c r="C99" s="72" t="s">
        <v>591</v>
      </c>
    </row>
    <row r="100" spans="1:3" ht="18" x14ac:dyDescent="0.25">
      <c r="A100">
        <f t="shared" si="1"/>
        <v>98</v>
      </c>
      <c r="B100" s="88" t="s">
        <v>567</v>
      </c>
      <c r="C100" s="5" t="s">
        <v>25</v>
      </c>
    </row>
    <row r="101" spans="1:3" ht="18" x14ac:dyDescent="0.25">
      <c r="A101">
        <f t="shared" si="1"/>
        <v>99</v>
      </c>
      <c r="B101" s="88" t="s">
        <v>567</v>
      </c>
      <c r="C101" s="5" t="s">
        <v>41</v>
      </c>
    </row>
    <row r="102" spans="1:3" ht="18" x14ac:dyDescent="0.25">
      <c r="A102">
        <f t="shared" si="1"/>
        <v>100</v>
      </c>
      <c r="B102" s="88" t="s">
        <v>567</v>
      </c>
      <c r="C102" s="5" t="s">
        <v>142</v>
      </c>
    </row>
    <row r="103" spans="1:3" ht="18" x14ac:dyDescent="0.25">
      <c r="A103">
        <f t="shared" si="1"/>
        <v>101</v>
      </c>
      <c r="B103" s="88" t="s">
        <v>567</v>
      </c>
      <c r="C103" s="2" t="s">
        <v>179</v>
      </c>
    </row>
    <row r="104" spans="1:3" ht="18" x14ac:dyDescent="0.25">
      <c r="A104">
        <f t="shared" si="1"/>
        <v>102</v>
      </c>
      <c r="B104" s="88" t="s">
        <v>567</v>
      </c>
      <c r="C104" s="5" t="s">
        <v>198</v>
      </c>
    </row>
    <row r="105" spans="1:3" ht="18" x14ac:dyDescent="0.25">
      <c r="A105">
        <f t="shared" si="1"/>
        <v>103</v>
      </c>
      <c r="B105" s="88" t="s">
        <v>567</v>
      </c>
      <c r="C105" s="5" t="s">
        <v>208</v>
      </c>
    </row>
    <row r="106" spans="1:3" ht="18" x14ac:dyDescent="0.25">
      <c r="A106">
        <f t="shared" si="1"/>
        <v>104</v>
      </c>
      <c r="B106" s="88" t="s">
        <v>567</v>
      </c>
      <c r="C106" s="5" t="s">
        <v>234</v>
      </c>
    </row>
    <row r="107" spans="1:3" ht="18" x14ac:dyDescent="0.25">
      <c r="A107">
        <f t="shared" si="1"/>
        <v>105</v>
      </c>
      <c r="B107" s="88" t="s">
        <v>567</v>
      </c>
      <c r="C107" s="2" t="s">
        <v>239</v>
      </c>
    </row>
    <row r="108" spans="1:3" ht="18" x14ac:dyDescent="0.25">
      <c r="A108">
        <f t="shared" si="1"/>
        <v>106</v>
      </c>
      <c r="B108" s="88" t="s">
        <v>572</v>
      </c>
      <c r="C108" s="2" t="s">
        <v>143</v>
      </c>
    </row>
    <row r="109" spans="1:3" ht="18" x14ac:dyDescent="0.25">
      <c r="A109">
        <f t="shared" si="1"/>
        <v>107</v>
      </c>
      <c r="B109" s="64" t="s">
        <v>432</v>
      </c>
      <c r="C109" s="2" t="s">
        <v>26</v>
      </c>
    </row>
    <row r="110" spans="1:3" ht="18" x14ac:dyDescent="0.25">
      <c r="A110">
        <f t="shared" si="1"/>
        <v>108</v>
      </c>
      <c r="B110" s="64" t="s">
        <v>432</v>
      </c>
      <c r="C110" s="2" t="s">
        <v>34</v>
      </c>
    </row>
    <row r="111" spans="1:3" ht="18" x14ac:dyDescent="0.25">
      <c r="A111">
        <f t="shared" si="1"/>
        <v>109</v>
      </c>
      <c r="B111" s="64" t="s">
        <v>555</v>
      </c>
      <c r="C111" s="5" t="s">
        <v>196</v>
      </c>
    </row>
    <row r="112" spans="1:3" ht="18" x14ac:dyDescent="0.25">
      <c r="A112">
        <f t="shared" si="1"/>
        <v>110</v>
      </c>
      <c r="B112" s="91" t="s">
        <v>568</v>
      </c>
      <c r="C112" s="5" t="s">
        <v>146</v>
      </c>
    </row>
    <row r="113" spans="1:3" ht="18" x14ac:dyDescent="0.25">
      <c r="A113">
        <f t="shared" si="1"/>
        <v>111</v>
      </c>
      <c r="B113" s="91" t="s">
        <v>569</v>
      </c>
      <c r="C113" s="2" t="s">
        <v>84</v>
      </c>
    </row>
    <row r="114" spans="1:3" ht="18" x14ac:dyDescent="0.25">
      <c r="A114">
        <f t="shared" si="1"/>
        <v>112</v>
      </c>
      <c r="B114" s="91" t="s">
        <v>570</v>
      </c>
      <c r="C114" s="2" t="s">
        <v>131</v>
      </c>
    </row>
    <row r="115" spans="1:3" ht="18" x14ac:dyDescent="0.25">
      <c r="B115" s="64"/>
      <c r="C115" s="2" t="s">
        <v>22</v>
      </c>
    </row>
    <row r="116" spans="1:3" ht="18" x14ac:dyDescent="0.25">
      <c r="B116" s="64"/>
      <c r="C116" s="5" t="s">
        <v>23</v>
      </c>
    </row>
    <row r="117" spans="1:3" ht="18" x14ac:dyDescent="0.25">
      <c r="B117" s="64"/>
      <c r="C117" s="2" t="s">
        <v>24</v>
      </c>
    </row>
    <row r="118" spans="1:3" ht="18" x14ac:dyDescent="0.25">
      <c r="B118" s="64"/>
      <c r="C118" s="5" t="s">
        <v>31</v>
      </c>
    </row>
    <row r="119" spans="1:3" ht="18" x14ac:dyDescent="0.25">
      <c r="B119" s="64"/>
      <c r="C119" s="2" t="s">
        <v>32</v>
      </c>
    </row>
    <row r="120" spans="1:3" ht="18" x14ac:dyDescent="0.25">
      <c r="B120" s="64"/>
      <c r="C120" s="5" t="s">
        <v>33</v>
      </c>
    </row>
    <row r="121" spans="1:3" ht="18" x14ac:dyDescent="0.25">
      <c r="B121" s="64"/>
      <c r="C121" s="2" t="s">
        <v>36</v>
      </c>
    </row>
    <row r="122" spans="1:3" ht="18" x14ac:dyDescent="0.25">
      <c r="B122" s="64"/>
      <c r="C122" s="5" t="s">
        <v>37</v>
      </c>
    </row>
    <row r="123" spans="1:3" ht="18" x14ac:dyDescent="0.25">
      <c r="B123" s="64"/>
      <c r="C123" s="5" t="s">
        <v>39</v>
      </c>
    </row>
    <row r="124" spans="1:3" ht="18" x14ac:dyDescent="0.25">
      <c r="B124" s="64"/>
      <c r="C124" s="2" t="s">
        <v>42</v>
      </c>
    </row>
    <row r="125" spans="1:3" ht="18" x14ac:dyDescent="0.25">
      <c r="B125" s="64"/>
      <c r="C125" s="2" t="s">
        <v>44</v>
      </c>
    </row>
    <row r="126" spans="1:3" ht="18" x14ac:dyDescent="0.25">
      <c r="B126" s="64"/>
      <c r="C126" s="5" t="s">
        <v>45</v>
      </c>
    </row>
    <row r="127" spans="1:3" ht="18" x14ac:dyDescent="0.25">
      <c r="B127" s="64"/>
      <c r="C127" s="5" t="s">
        <v>47</v>
      </c>
    </row>
    <row r="128" spans="1:3" ht="18" x14ac:dyDescent="0.25">
      <c r="B128" s="64"/>
      <c r="C128" s="2" t="s">
        <v>48</v>
      </c>
    </row>
    <row r="129" spans="2:3" ht="18" x14ac:dyDescent="0.25">
      <c r="B129" s="64"/>
      <c r="C129" s="5" t="s">
        <v>49</v>
      </c>
    </row>
    <row r="130" spans="2:3" ht="18" x14ac:dyDescent="0.25">
      <c r="B130" s="64"/>
      <c r="C130" s="2" t="s">
        <v>50</v>
      </c>
    </row>
    <row r="131" spans="2:3" ht="18" x14ac:dyDescent="0.25">
      <c r="B131" s="64"/>
      <c r="C131" s="2" t="s">
        <v>52</v>
      </c>
    </row>
    <row r="132" spans="2:3" ht="18" x14ac:dyDescent="0.25">
      <c r="B132" s="64"/>
      <c r="C132" s="5" t="s">
        <v>53</v>
      </c>
    </row>
    <row r="133" spans="2:3" ht="18" x14ac:dyDescent="0.25">
      <c r="B133" s="64"/>
      <c r="C133" s="2" t="s">
        <v>54</v>
      </c>
    </row>
    <row r="134" spans="2:3" ht="18" x14ac:dyDescent="0.25">
      <c r="B134" s="64"/>
      <c r="C134" s="5" t="s">
        <v>55</v>
      </c>
    </row>
    <row r="135" spans="2:3" ht="18" x14ac:dyDescent="0.25">
      <c r="B135" s="64"/>
      <c r="C135" s="5" t="s">
        <v>57</v>
      </c>
    </row>
    <row r="136" spans="2:3" ht="18" x14ac:dyDescent="0.25">
      <c r="B136" s="64"/>
      <c r="C136" s="2" t="s">
        <v>58</v>
      </c>
    </row>
    <row r="137" spans="2:3" ht="18" x14ac:dyDescent="0.25">
      <c r="B137" s="64"/>
      <c r="C137" s="72" t="s">
        <v>61</v>
      </c>
    </row>
    <row r="138" spans="2:3" ht="18" x14ac:dyDescent="0.25">
      <c r="B138" s="64"/>
      <c r="C138" s="5" t="s">
        <v>63</v>
      </c>
    </row>
    <row r="139" spans="2:3" ht="18" x14ac:dyDescent="0.25">
      <c r="B139" s="64"/>
      <c r="C139" s="5" t="s">
        <v>67</v>
      </c>
    </row>
    <row r="140" spans="2:3" ht="18" x14ac:dyDescent="0.25">
      <c r="B140" s="64"/>
      <c r="C140" s="2" t="s">
        <v>68</v>
      </c>
    </row>
    <row r="141" spans="2:3" ht="18" x14ac:dyDescent="0.25">
      <c r="B141" s="64"/>
      <c r="C141" s="2" t="s">
        <v>70</v>
      </c>
    </row>
    <row r="142" spans="2:3" ht="18" x14ac:dyDescent="0.25">
      <c r="B142" s="64"/>
      <c r="C142" s="5" t="s">
        <v>73</v>
      </c>
    </row>
    <row r="143" spans="2:3" x14ac:dyDescent="0.25">
      <c r="B143" s="100"/>
      <c r="C143" s="2" t="s">
        <v>76</v>
      </c>
    </row>
    <row r="144" spans="2:3" ht="18" x14ac:dyDescent="0.25">
      <c r="B144" s="64"/>
      <c r="C144" s="2" t="s">
        <v>78</v>
      </c>
    </row>
    <row r="145" spans="2:3" ht="18" x14ac:dyDescent="0.25">
      <c r="B145" s="64"/>
      <c r="C145" s="5" t="s">
        <v>79</v>
      </c>
    </row>
    <row r="146" spans="2:3" ht="18" x14ac:dyDescent="0.25">
      <c r="B146" s="64"/>
      <c r="C146" s="2" t="s">
        <v>80</v>
      </c>
    </row>
    <row r="147" spans="2:3" ht="18" x14ac:dyDescent="0.25">
      <c r="B147" s="64"/>
      <c r="C147" s="5" t="s">
        <v>81</v>
      </c>
    </row>
    <row r="148" spans="2:3" ht="18" x14ac:dyDescent="0.25">
      <c r="B148" s="64"/>
      <c r="C148" s="2" t="s">
        <v>88</v>
      </c>
    </row>
    <row r="149" spans="2:3" ht="18" x14ac:dyDescent="0.25">
      <c r="B149" s="64"/>
      <c r="C149" s="2" t="s">
        <v>93</v>
      </c>
    </row>
    <row r="150" spans="2:3" ht="18" x14ac:dyDescent="0.25">
      <c r="B150" s="64"/>
      <c r="C150" s="5" t="s">
        <v>94</v>
      </c>
    </row>
    <row r="151" spans="2:3" ht="18" x14ac:dyDescent="0.25">
      <c r="B151" s="64"/>
      <c r="C151" s="99" t="s">
        <v>98</v>
      </c>
    </row>
    <row r="152" spans="2:3" ht="18" x14ac:dyDescent="0.25">
      <c r="B152" s="64"/>
      <c r="C152" s="2" t="s">
        <v>105</v>
      </c>
    </row>
    <row r="153" spans="2:3" ht="18" x14ac:dyDescent="0.25">
      <c r="B153" s="64"/>
      <c r="C153" s="97" t="s">
        <v>589</v>
      </c>
    </row>
    <row r="154" spans="2:3" ht="18" x14ac:dyDescent="0.25">
      <c r="B154" s="64"/>
      <c r="C154" s="2" t="s">
        <v>107</v>
      </c>
    </row>
    <row r="155" spans="2:3" ht="18" x14ac:dyDescent="0.25">
      <c r="B155" s="64"/>
      <c r="C155" s="5" t="s">
        <v>108</v>
      </c>
    </row>
    <row r="156" spans="2:3" ht="18" x14ac:dyDescent="0.25">
      <c r="B156" s="64"/>
      <c r="C156" s="2" t="s">
        <v>109</v>
      </c>
    </row>
    <row r="157" spans="2:3" ht="18" x14ac:dyDescent="0.25">
      <c r="B157" s="64"/>
      <c r="C157" s="5" t="s">
        <v>112</v>
      </c>
    </row>
    <row r="158" spans="2:3" ht="18" x14ac:dyDescent="0.25">
      <c r="B158" s="64"/>
      <c r="C158" s="2" t="s">
        <v>113</v>
      </c>
    </row>
    <row r="159" spans="2:3" ht="18" x14ac:dyDescent="0.25">
      <c r="B159" s="64"/>
      <c r="C159" s="5" t="s">
        <v>114</v>
      </c>
    </row>
    <row r="160" spans="2:3" ht="18" x14ac:dyDescent="0.25">
      <c r="B160" s="64"/>
      <c r="C160" s="2" t="s">
        <v>115</v>
      </c>
    </row>
    <row r="161" spans="2:3" ht="18" x14ac:dyDescent="0.25">
      <c r="B161" s="64"/>
      <c r="C161" s="99" t="s">
        <v>116</v>
      </c>
    </row>
    <row r="162" spans="2:3" ht="18" x14ac:dyDescent="0.25">
      <c r="B162" s="64"/>
      <c r="C162" s="97" t="s">
        <v>120</v>
      </c>
    </row>
    <row r="163" spans="2:3" ht="18" x14ac:dyDescent="0.25">
      <c r="B163" s="64"/>
      <c r="C163" s="6" t="s">
        <v>121</v>
      </c>
    </row>
    <row r="164" spans="2:3" ht="18" x14ac:dyDescent="0.25">
      <c r="B164" s="64"/>
      <c r="C164" s="6" t="s">
        <v>122</v>
      </c>
    </row>
    <row r="165" spans="2:3" ht="18" x14ac:dyDescent="0.25">
      <c r="B165" s="64"/>
      <c r="C165" s="6" t="s">
        <v>123</v>
      </c>
    </row>
    <row r="166" spans="2:3" ht="18" x14ac:dyDescent="0.25">
      <c r="B166" s="64"/>
      <c r="C166" s="5" t="s">
        <v>124</v>
      </c>
    </row>
    <row r="167" spans="2:3" ht="18" x14ac:dyDescent="0.25">
      <c r="B167" s="64"/>
      <c r="C167" s="2" t="s">
        <v>127</v>
      </c>
    </row>
    <row r="168" spans="2:3" ht="18" x14ac:dyDescent="0.25">
      <c r="B168" s="64"/>
      <c r="C168" s="5" t="s">
        <v>128</v>
      </c>
    </row>
    <row r="169" spans="2:3" ht="18" x14ac:dyDescent="0.25">
      <c r="B169" s="64"/>
      <c r="C169" s="2" t="s">
        <v>129</v>
      </c>
    </row>
    <row r="170" spans="2:3" ht="18" x14ac:dyDescent="0.25">
      <c r="B170" s="64"/>
      <c r="C170" s="5" t="s">
        <v>130</v>
      </c>
    </row>
    <row r="171" spans="2:3" ht="18" x14ac:dyDescent="0.25">
      <c r="B171" s="64"/>
      <c r="C171" s="5" t="s">
        <v>132</v>
      </c>
    </row>
    <row r="172" spans="2:3" ht="18" x14ac:dyDescent="0.25">
      <c r="B172" s="64"/>
      <c r="C172" s="2" t="s">
        <v>135</v>
      </c>
    </row>
    <row r="173" spans="2:3" ht="18" x14ac:dyDescent="0.25">
      <c r="B173" s="64"/>
      <c r="C173" s="5" t="s">
        <v>136</v>
      </c>
    </row>
    <row r="174" spans="2:3" ht="18" x14ac:dyDescent="0.25">
      <c r="B174" s="64"/>
      <c r="C174" s="2" t="s">
        <v>137</v>
      </c>
    </row>
    <row r="175" spans="2:3" ht="18" x14ac:dyDescent="0.25">
      <c r="B175" s="64"/>
      <c r="C175" s="5" t="s">
        <v>138</v>
      </c>
    </row>
    <row r="176" spans="2:3" ht="18" x14ac:dyDescent="0.25">
      <c r="B176" s="64"/>
      <c r="C176" s="2" t="s">
        <v>139</v>
      </c>
    </row>
    <row r="177" spans="2:3" ht="18" x14ac:dyDescent="0.25">
      <c r="B177" s="64"/>
      <c r="C177" s="2" t="s">
        <v>147</v>
      </c>
    </row>
    <row r="178" spans="2:3" ht="18" x14ac:dyDescent="0.25">
      <c r="B178" s="64"/>
      <c r="C178" s="5" t="s">
        <v>148</v>
      </c>
    </row>
    <row r="179" spans="2:3" ht="18" x14ac:dyDescent="0.25">
      <c r="B179" s="64"/>
      <c r="C179" s="2" t="s">
        <v>149</v>
      </c>
    </row>
    <row r="180" spans="2:3" ht="18" x14ac:dyDescent="0.25">
      <c r="B180" s="64"/>
      <c r="C180" s="2" t="s">
        <v>151</v>
      </c>
    </row>
    <row r="181" spans="2:3" ht="18" x14ac:dyDescent="0.25">
      <c r="B181" s="64"/>
      <c r="C181" s="6" t="s">
        <v>152</v>
      </c>
    </row>
    <row r="182" spans="2:3" ht="18" x14ac:dyDescent="0.25">
      <c r="B182" s="64"/>
      <c r="C182" s="6" t="s">
        <v>153</v>
      </c>
    </row>
    <row r="183" spans="2:3" ht="18" x14ac:dyDescent="0.25">
      <c r="B183" s="64"/>
      <c r="C183" s="5" t="s">
        <v>154</v>
      </c>
    </row>
    <row r="184" spans="2:3" ht="18" x14ac:dyDescent="0.25">
      <c r="B184" s="64"/>
      <c r="C184" s="6" t="s">
        <v>155</v>
      </c>
    </row>
    <row r="185" spans="2:3" ht="18" x14ac:dyDescent="0.25">
      <c r="B185" s="64"/>
      <c r="C185" s="2" t="s">
        <v>157</v>
      </c>
    </row>
    <row r="186" spans="2:3" ht="18" x14ac:dyDescent="0.25">
      <c r="B186" s="64"/>
      <c r="C186" s="2" t="s">
        <v>159</v>
      </c>
    </row>
    <row r="187" spans="2:3" ht="18" x14ac:dyDescent="0.25">
      <c r="B187" s="64"/>
      <c r="C187" s="5" t="s">
        <v>160</v>
      </c>
    </row>
    <row r="188" spans="2:3" ht="18" x14ac:dyDescent="0.25">
      <c r="B188" s="64"/>
      <c r="C188" s="2" t="s">
        <v>161</v>
      </c>
    </row>
    <row r="189" spans="2:3" ht="18" x14ac:dyDescent="0.25">
      <c r="B189" s="64"/>
      <c r="C189" s="5" t="s">
        <v>162</v>
      </c>
    </row>
    <row r="190" spans="2:3" ht="18" x14ac:dyDescent="0.25">
      <c r="B190" s="64"/>
      <c r="C190" s="97" t="s">
        <v>584</v>
      </c>
    </row>
    <row r="191" spans="2:3" ht="18" x14ac:dyDescent="0.25">
      <c r="B191" s="64"/>
      <c r="C191" s="5" t="s">
        <v>166</v>
      </c>
    </row>
    <row r="192" spans="2:3" ht="18" x14ac:dyDescent="0.25">
      <c r="B192" s="64"/>
      <c r="C192" s="2" t="s">
        <v>169</v>
      </c>
    </row>
    <row r="193" spans="2:3" ht="18" x14ac:dyDescent="0.25">
      <c r="B193" s="64"/>
      <c r="C193" s="5" t="s">
        <v>170</v>
      </c>
    </row>
    <row r="194" spans="2:3" ht="18" x14ac:dyDescent="0.25">
      <c r="B194" s="64"/>
      <c r="C194" s="5" t="s">
        <v>174</v>
      </c>
    </row>
    <row r="195" spans="2:3" ht="18" x14ac:dyDescent="0.25">
      <c r="B195" s="64"/>
      <c r="C195" s="2" t="s">
        <v>175</v>
      </c>
    </row>
    <row r="196" spans="2:3" ht="18" x14ac:dyDescent="0.25">
      <c r="B196" s="64"/>
      <c r="C196" s="2" t="s">
        <v>177</v>
      </c>
    </row>
    <row r="197" spans="2:3" ht="18" x14ac:dyDescent="0.25">
      <c r="B197" s="64"/>
      <c r="C197" s="5" t="s">
        <v>180</v>
      </c>
    </row>
    <row r="198" spans="2:3" ht="18" x14ac:dyDescent="0.25">
      <c r="B198" s="64"/>
      <c r="C198" s="2" t="s">
        <v>181</v>
      </c>
    </row>
    <row r="199" spans="2:3" ht="18" x14ac:dyDescent="0.25">
      <c r="B199" s="64"/>
      <c r="C199" s="5" t="s">
        <v>182</v>
      </c>
    </row>
    <row r="200" spans="2:3" ht="18" x14ac:dyDescent="0.25">
      <c r="B200" s="64"/>
      <c r="C200" s="72" t="s">
        <v>183</v>
      </c>
    </row>
    <row r="201" spans="2:3" ht="18" x14ac:dyDescent="0.25">
      <c r="B201" s="64"/>
      <c r="C201" s="5" t="s">
        <v>184</v>
      </c>
    </row>
    <row r="202" spans="2:3" ht="18" x14ac:dyDescent="0.25">
      <c r="B202" s="64"/>
      <c r="C202" s="97" t="s">
        <v>185</v>
      </c>
    </row>
    <row r="203" spans="2:3" ht="18" x14ac:dyDescent="0.25">
      <c r="B203" s="64"/>
      <c r="C203" s="5" t="s">
        <v>186</v>
      </c>
    </row>
    <row r="204" spans="2:3" ht="18" x14ac:dyDescent="0.25">
      <c r="B204" s="64"/>
      <c r="C204" s="2" t="s">
        <v>189</v>
      </c>
    </row>
    <row r="205" spans="2:3" ht="18" x14ac:dyDescent="0.25">
      <c r="B205" s="64"/>
      <c r="C205" s="5" t="s">
        <v>192</v>
      </c>
    </row>
    <row r="206" spans="2:3" ht="18" x14ac:dyDescent="0.25">
      <c r="B206" s="64"/>
      <c r="C206" s="2" t="s">
        <v>193</v>
      </c>
    </row>
    <row r="207" spans="2:3" ht="18" x14ac:dyDescent="0.25">
      <c r="B207" s="64"/>
      <c r="C207" s="5" t="s">
        <v>194</v>
      </c>
    </row>
    <row r="208" spans="2:3" ht="18" x14ac:dyDescent="0.25">
      <c r="B208" s="64"/>
      <c r="C208" s="72" t="s">
        <v>195</v>
      </c>
    </row>
    <row r="209" spans="2:3" ht="18" x14ac:dyDescent="0.25">
      <c r="B209" s="64"/>
      <c r="C209" s="2" t="s">
        <v>197</v>
      </c>
    </row>
    <row r="210" spans="2:3" ht="18" x14ac:dyDescent="0.25">
      <c r="B210" s="64"/>
      <c r="C210" s="2" t="s">
        <v>199</v>
      </c>
    </row>
    <row r="211" spans="2:3" ht="18" x14ac:dyDescent="0.25">
      <c r="B211" s="64"/>
      <c r="C211" s="5" t="s">
        <v>200</v>
      </c>
    </row>
    <row r="212" spans="2:3" ht="18" x14ac:dyDescent="0.25">
      <c r="B212" s="64"/>
      <c r="C212" s="2" t="s">
        <v>201</v>
      </c>
    </row>
    <row r="213" spans="2:3" ht="18" x14ac:dyDescent="0.25">
      <c r="B213" s="64"/>
      <c r="C213" s="5" t="s">
        <v>204</v>
      </c>
    </row>
    <row r="214" spans="2:3" ht="18" x14ac:dyDescent="0.25">
      <c r="B214" s="64"/>
      <c r="C214" s="2" t="s">
        <v>205</v>
      </c>
    </row>
    <row r="215" spans="2:3" ht="18" x14ac:dyDescent="0.25">
      <c r="B215" s="64"/>
      <c r="C215" s="2" t="s">
        <v>207</v>
      </c>
    </row>
    <row r="216" spans="2:3" ht="18" x14ac:dyDescent="0.25">
      <c r="B216" s="64"/>
      <c r="C216" s="2" t="s">
        <v>209</v>
      </c>
    </row>
    <row r="217" spans="2:3" ht="18" x14ac:dyDescent="0.25">
      <c r="B217" s="65"/>
      <c r="C217" s="97" t="s">
        <v>220</v>
      </c>
    </row>
    <row r="218" spans="2:3" ht="18" x14ac:dyDescent="0.25">
      <c r="B218" s="64"/>
      <c r="C218" s="5" t="s">
        <v>224</v>
      </c>
    </row>
    <row r="219" spans="2:3" ht="18" x14ac:dyDescent="0.25">
      <c r="B219" s="64"/>
      <c r="C219" s="5" t="s">
        <v>226</v>
      </c>
    </row>
    <row r="220" spans="2:3" ht="18" x14ac:dyDescent="0.25">
      <c r="B220" s="64"/>
      <c r="C220" s="5" t="s">
        <v>228</v>
      </c>
    </row>
    <row r="221" spans="2:3" ht="18" x14ac:dyDescent="0.25">
      <c r="B221" s="64"/>
      <c r="C221" s="2" t="s">
        <v>229</v>
      </c>
    </row>
    <row r="222" spans="2:3" ht="18" x14ac:dyDescent="0.25">
      <c r="B222" s="64"/>
      <c r="C222" s="2" t="s">
        <v>233</v>
      </c>
    </row>
    <row r="223" spans="2:3" ht="18" x14ac:dyDescent="0.25">
      <c r="B223" s="64"/>
      <c r="C223" s="5" t="s">
        <v>238</v>
      </c>
    </row>
    <row r="224" spans="2:3" ht="18" x14ac:dyDescent="0.25">
      <c r="B224" s="64"/>
      <c r="C224" s="5" t="s">
        <v>240</v>
      </c>
    </row>
    <row r="225" spans="2:3" ht="18" x14ac:dyDescent="0.25">
      <c r="B225" s="64"/>
      <c r="C225" s="6" t="s">
        <v>241</v>
      </c>
    </row>
    <row r="226" spans="2:3" ht="18" x14ac:dyDescent="0.25">
      <c r="B226" s="64"/>
      <c r="C226" s="2" t="s">
        <v>243</v>
      </c>
    </row>
    <row r="227" spans="2:3" ht="18" x14ac:dyDescent="0.25">
      <c r="B227" s="64"/>
      <c r="C227" s="5" t="s">
        <v>244</v>
      </c>
    </row>
    <row r="228" spans="2:3" ht="18" x14ac:dyDescent="0.25">
      <c r="B228" s="64"/>
      <c r="C228" s="2" t="s">
        <v>245</v>
      </c>
    </row>
    <row r="229" spans="2:3" ht="18" x14ac:dyDescent="0.25">
      <c r="B229" s="64"/>
      <c r="C229" s="5" t="s">
        <v>248</v>
      </c>
    </row>
    <row r="230" spans="2:3" ht="18" x14ac:dyDescent="0.25">
      <c r="B230" s="64"/>
      <c r="C230" s="2" t="s">
        <v>249</v>
      </c>
    </row>
    <row r="231" spans="2:3" ht="18" x14ac:dyDescent="0.25">
      <c r="B231" s="64"/>
      <c r="C231" s="5" t="s">
        <v>250</v>
      </c>
    </row>
    <row r="232" spans="2:3" ht="18" x14ac:dyDescent="0.25">
      <c r="B232" s="64"/>
      <c r="C232" s="5"/>
    </row>
    <row r="233" spans="2:3" x14ac:dyDescent="0.25">
      <c r="B233" s="84" t="s">
        <v>436</v>
      </c>
      <c r="C233" s="6" t="s">
        <v>251</v>
      </c>
    </row>
    <row r="234" spans="2:3" ht="18" x14ac:dyDescent="0.25">
      <c r="B234" s="64" t="s">
        <v>320</v>
      </c>
      <c r="C234" s="72" t="s">
        <v>252</v>
      </c>
    </row>
    <row r="235" spans="2:3" ht="18" x14ac:dyDescent="0.25">
      <c r="B235" s="64" t="s">
        <v>328</v>
      </c>
      <c r="C235" s="72" t="s">
        <v>253</v>
      </c>
    </row>
    <row r="236" spans="2:3" ht="18" x14ac:dyDescent="0.25">
      <c r="B236" s="64"/>
      <c r="C236" s="6" t="s">
        <v>254</v>
      </c>
    </row>
    <row r="237" spans="2:3" ht="18" x14ac:dyDescent="0.25">
      <c r="B237" s="64" t="s">
        <v>349</v>
      </c>
      <c r="C237" s="72" t="s">
        <v>255</v>
      </c>
    </row>
    <row r="238" spans="2:3" ht="18" x14ac:dyDescent="0.25">
      <c r="B238" s="64"/>
      <c r="C238" s="5" t="s">
        <v>256</v>
      </c>
    </row>
    <row r="239" spans="2:3" ht="18" x14ac:dyDescent="0.25">
      <c r="B239" s="64" t="s">
        <v>332</v>
      </c>
      <c r="C239" s="72" t="s">
        <v>392</v>
      </c>
    </row>
    <row r="240" spans="2:3" ht="18" x14ac:dyDescent="0.25">
      <c r="B240" s="64"/>
      <c r="C240" s="5" t="s">
        <v>258</v>
      </c>
    </row>
    <row r="241" spans="2:3" ht="18" x14ac:dyDescent="0.25">
      <c r="B241" s="65" t="s">
        <v>327</v>
      </c>
      <c r="C241" s="72" t="s">
        <v>259</v>
      </c>
    </row>
    <row r="242" spans="2:3" ht="18" x14ac:dyDescent="0.25">
      <c r="B242" s="64" t="s">
        <v>329</v>
      </c>
      <c r="C242" s="78" t="s">
        <v>260</v>
      </c>
    </row>
    <row r="243" spans="2:3" ht="18" x14ac:dyDescent="0.25">
      <c r="B243" s="64"/>
      <c r="C243" s="2" t="s">
        <v>261</v>
      </c>
    </row>
    <row r="244" spans="2:3" ht="18" x14ac:dyDescent="0.25">
      <c r="B244" s="64"/>
      <c r="C244" s="5" t="s">
        <v>262</v>
      </c>
    </row>
    <row r="245" spans="2:3" ht="18" x14ac:dyDescent="0.25">
      <c r="B245" s="64" t="s">
        <v>321</v>
      </c>
      <c r="C245" s="72" t="s">
        <v>263</v>
      </c>
    </row>
    <row r="246" spans="2:3" ht="18" x14ac:dyDescent="0.25">
      <c r="B246" s="64" t="s">
        <v>357</v>
      </c>
      <c r="C246" s="72" t="s">
        <v>264</v>
      </c>
    </row>
    <row r="247" spans="2:3" ht="18" x14ac:dyDescent="0.25">
      <c r="B247" s="64"/>
      <c r="C247" s="2" t="s">
        <v>265</v>
      </c>
    </row>
    <row r="248" spans="2:3" ht="18" x14ac:dyDescent="0.25">
      <c r="B248" s="66" t="s">
        <v>441</v>
      </c>
      <c r="C248" s="72" t="s">
        <v>561</v>
      </c>
    </row>
    <row r="249" spans="2:3" ht="18" x14ac:dyDescent="0.25">
      <c r="B249" s="64" t="s">
        <v>352</v>
      </c>
      <c r="C249" s="72" t="s">
        <v>391</v>
      </c>
    </row>
    <row r="250" spans="2:3" ht="18" x14ac:dyDescent="0.25">
      <c r="B250" s="64" t="s">
        <v>336</v>
      </c>
      <c r="C250" s="72" t="s">
        <v>268</v>
      </c>
    </row>
    <row r="251" spans="2:3" ht="18" x14ac:dyDescent="0.25">
      <c r="B251" s="64" t="s">
        <v>422</v>
      </c>
      <c r="C251" s="72" t="s">
        <v>424</v>
      </c>
    </row>
    <row r="252" spans="2:3" ht="18" x14ac:dyDescent="0.25">
      <c r="B252" s="64"/>
      <c r="C252" s="5" t="s">
        <v>270</v>
      </c>
    </row>
    <row r="253" spans="2:3" ht="18" x14ac:dyDescent="0.25">
      <c r="B253" s="88" t="s">
        <v>567</v>
      </c>
      <c r="C253" s="2" t="s">
        <v>271</v>
      </c>
    </row>
    <row r="254" spans="2:3" ht="18" x14ac:dyDescent="0.25">
      <c r="B254" s="64"/>
      <c r="C254" s="97" t="s">
        <v>272</v>
      </c>
    </row>
    <row r="255" spans="2:3" ht="18" x14ac:dyDescent="0.25">
      <c r="B255" s="64"/>
      <c r="C255" s="97"/>
    </row>
    <row r="256" spans="2:3" ht="18" x14ac:dyDescent="0.25">
      <c r="B256" s="88" t="s">
        <v>567</v>
      </c>
      <c r="C256" s="2" t="s">
        <v>273</v>
      </c>
    </row>
    <row r="257" spans="2:3" ht="18" x14ac:dyDescent="0.25">
      <c r="B257" s="64"/>
      <c r="C257" s="5" t="s">
        <v>274</v>
      </c>
    </row>
    <row r="258" spans="2:3" ht="18" x14ac:dyDescent="0.25">
      <c r="B258" s="64"/>
      <c r="C258" s="2" t="s">
        <v>275</v>
      </c>
    </row>
    <row r="259" spans="2:3" ht="18" x14ac:dyDescent="0.25">
      <c r="B259" s="64" t="s">
        <v>340</v>
      </c>
      <c r="C259" s="72" t="s">
        <v>389</v>
      </c>
    </row>
    <row r="260" spans="2:3" ht="18" x14ac:dyDescent="0.25">
      <c r="B260" s="64" t="s">
        <v>334</v>
      </c>
      <c r="C260" s="72" t="s">
        <v>388</v>
      </c>
    </row>
    <row r="261" spans="2:3" ht="18" x14ac:dyDescent="0.25">
      <c r="B261" s="64" t="s">
        <v>339</v>
      </c>
      <c r="C261" s="72" t="s">
        <v>387</v>
      </c>
    </row>
    <row r="262" spans="2:3" ht="18" x14ac:dyDescent="0.25">
      <c r="B262" s="64" t="s">
        <v>316</v>
      </c>
      <c r="C262" s="72" t="s">
        <v>279</v>
      </c>
    </row>
    <row r="263" spans="2:3" ht="18" x14ac:dyDescent="0.25">
      <c r="B263" s="66" t="s">
        <v>386</v>
      </c>
      <c r="C263" s="72" t="s">
        <v>562</v>
      </c>
    </row>
    <row r="264" spans="2:3" ht="18" x14ac:dyDescent="0.25">
      <c r="B264" s="64"/>
      <c r="C264" s="2" t="s">
        <v>281</v>
      </c>
    </row>
    <row r="265" spans="2:3" x14ac:dyDescent="0.25">
      <c r="B265" s="89" t="s">
        <v>564</v>
      </c>
      <c r="C265" s="5" t="s">
        <v>282</v>
      </c>
    </row>
    <row r="266" spans="2:3" ht="18" x14ac:dyDescent="0.25">
      <c r="B266" s="88" t="s">
        <v>567</v>
      </c>
      <c r="C266" s="2" t="s">
        <v>283</v>
      </c>
    </row>
    <row r="267" spans="2:3" ht="18" x14ac:dyDescent="0.25">
      <c r="B267" s="64"/>
      <c r="C267" s="97" t="s">
        <v>284</v>
      </c>
    </row>
    <row r="268" spans="2:3" ht="18" x14ac:dyDescent="0.25">
      <c r="B268" s="64"/>
      <c r="C268" s="97" t="s">
        <v>300</v>
      </c>
    </row>
    <row r="269" spans="2:3" ht="18" x14ac:dyDescent="0.25">
      <c r="B269" s="65" t="s">
        <v>354</v>
      </c>
      <c r="C269" s="72" t="s">
        <v>285</v>
      </c>
    </row>
    <row r="270" spans="2:3" ht="18" x14ac:dyDescent="0.25">
      <c r="B270" s="64" t="s">
        <v>369</v>
      </c>
      <c r="C270" s="72" t="s">
        <v>390</v>
      </c>
    </row>
    <row r="271" spans="2:3" ht="18" x14ac:dyDescent="0.25">
      <c r="B271" s="64"/>
      <c r="C271" s="60" t="s">
        <v>301</v>
      </c>
    </row>
    <row r="272" spans="2:3" ht="18" x14ac:dyDescent="0.25">
      <c r="B272" s="88" t="s">
        <v>566</v>
      </c>
      <c r="C272" s="2" t="s">
        <v>288</v>
      </c>
    </row>
  </sheetData>
  <autoFilter ref="B2:C2">
    <sortState ref="B3:C231">
      <sortCondition ref="B2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1"/>
  <sheetViews>
    <sheetView workbookViewId="0">
      <selection sqref="A1:B271"/>
    </sheetView>
  </sheetViews>
  <sheetFormatPr defaultRowHeight="15.75" x14ac:dyDescent="0.25"/>
  <cols>
    <col min="1" max="1" width="20.5" customWidth="1"/>
    <col min="2" max="2" width="26.125" customWidth="1"/>
  </cols>
  <sheetData>
    <row r="1" spans="1:2" ht="16.5" thickBot="1" x14ac:dyDescent="0.3">
      <c r="A1" s="106" t="s">
        <v>290</v>
      </c>
      <c r="B1" s="107" t="s">
        <v>604</v>
      </c>
    </row>
    <row r="2" spans="1:2" ht="18" x14ac:dyDescent="0.25">
      <c r="A2" s="105" t="s">
        <v>21</v>
      </c>
      <c r="B2" s="108" t="s">
        <v>566</v>
      </c>
    </row>
    <row r="3" spans="1:2" ht="18" x14ac:dyDescent="0.25">
      <c r="A3" s="102" t="s">
        <v>22</v>
      </c>
      <c r="B3" s="109"/>
    </row>
    <row r="4" spans="1:2" ht="18" x14ac:dyDescent="0.25">
      <c r="A4" s="102" t="s">
        <v>23</v>
      </c>
      <c r="B4" s="109"/>
    </row>
    <row r="5" spans="1:2" ht="18" x14ac:dyDescent="0.25">
      <c r="A5" s="102" t="s">
        <v>24</v>
      </c>
      <c r="B5" s="109"/>
    </row>
    <row r="6" spans="1:2" ht="18" x14ac:dyDescent="0.25">
      <c r="A6" s="102" t="s">
        <v>25</v>
      </c>
      <c r="B6" s="109" t="s">
        <v>567</v>
      </c>
    </row>
    <row r="7" spans="1:2" ht="18" x14ac:dyDescent="0.25">
      <c r="A7" s="102" t="s">
        <v>26</v>
      </c>
      <c r="B7" s="109" t="s">
        <v>602</v>
      </c>
    </row>
    <row r="8" spans="1:2" ht="18" x14ac:dyDescent="0.25">
      <c r="A8" s="102" t="s">
        <v>27</v>
      </c>
      <c r="B8" s="109" t="s">
        <v>566</v>
      </c>
    </row>
    <row r="9" spans="1:2" ht="18" x14ac:dyDescent="0.25">
      <c r="A9" s="114" t="s">
        <v>28</v>
      </c>
      <c r="B9" s="109" t="s">
        <v>322</v>
      </c>
    </row>
    <row r="10" spans="1:2" ht="18" x14ac:dyDescent="0.25">
      <c r="A10" s="102" t="s">
        <v>413</v>
      </c>
      <c r="B10" s="109" t="s">
        <v>310</v>
      </c>
    </row>
    <row r="11" spans="1:2" ht="18" x14ac:dyDescent="0.25">
      <c r="A11" s="102" t="s">
        <v>30</v>
      </c>
      <c r="B11" s="109" t="s">
        <v>574</v>
      </c>
    </row>
    <row r="12" spans="1:2" ht="18" x14ac:dyDescent="0.25">
      <c r="A12" s="102" t="s">
        <v>31</v>
      </c>
      <c r="B12" s="109"/>
    </row>
    <row r="13" spans="1:2" ht="18" x14ac:dyDescent="0.25">
      <c r="A13" s="102" t="s">
        <v>32</v>
      </c>
      <c r="B13" s="109"/>
    </row>
    <row r="14" spans="1:2" ht="18" x14ac:dyDescent="0.25">
      <c r="A14" s="102" t="s">
        <v>33</v>
      </c>
      <c r="B14" s="109"/>
    </row>
    <row r="15" spans="1:2" ht="18" x14ac:dyDescent="0.25">
      <c r="A15" s="102" t="s">
        <v>34</v>
      </c>
      <c r="B15" s="109" t="s">
        <v>597</v>
      </c>
    </row>
    <row r="16" spans="1:2" ht="18" x14ac:dyDescent="0.25">
      <c r="A16" s="102" t="s">
        <v>35</v>
      </c>
      <c r="B16" s="115" t="s">
        <v>575</v>
      </c>
    </row>
    <row r="17" spans="1:2" ht="18" x14ac:dyDescent="0.25">
      <c r="A17" s="102" t="s">
        <v>36</v>
      </c>
      <c r="B17" s="109"/>
    </row>
    <row r="18" spans="1:2" ht="18" x14ac:dyDescent="0.25">
      <c r="A18" s="102" t="s">
        <v>37</v>
      </c>
      <c r="B18" s="109"/>
    </row>
    <row r="19" spans="1:2" ht="18" x14ac:dyDescent="0.25">
      <c r="A19" s="102" t="s">
        <v>38</v>
      </c>
      <c r="B19" s="109" t="s">
        <v>603</v>
      </c>
    </row>
    <row r="20" spans="1:2" ht="18" x14ac:dyDescent="0.25">
      <c r="A20" s="102" t="s">
        <v>39</v>
      </c>
      <c r="B20" s="109"/>
    </row>
    <row r="21" spans="1:2" ht="18" x14ac:dyDescent="0.25">
      <c r="A21" s="102" t="s">
        <v>40</v>
      </c>
      <c r="B21" s="109" t="s">
        <v>587</v>
      </c>
    </row>
    <row r="22" spans="1:2" ht="18" x14ac:dyDescent="0.25">
      <c r="A22" s="102" t="s">
        <v>41</v>
      </c>
      <c r="B22" s="109" t="s">
        <v>567</v>
      </c>
    </row>
    <row r="23" spans="1:2" ht="18" x14ac:dyDescent="0.25">
      <c r="A23" s="102" t="s">
        <v>42</v>
      </c>
      <c r="B23" s="109"/>
    </row>
    <row r="24" spans="1:2" ht="18" x14ac:dyDescent="0.25">
      <c r="A24" s="102" t="s">
        <v>43</v>
      </c>
      <c r="B24" s="109" t="s">
        <v>348</v>
      </c>
    </row>
    <row r="25" spans="1:2" ht="18" x14ac:dyDescent="0.25">
      <c r="A25" s="102" t="s">
        <v>44</v>
      </c>
      <c r="B25" s="109"/>
    </row>
    <row r="26" spans="1:2" ht="18" x14ac:dyDescent="0.25">
      <c r="A26" s="102" t="s">
        <v>45</v>
      </c>
      <c r="B26" s="109"/>
    </row>
    <row r="27" spans="1:2" ht="18" x14ac:dyDescent="0.25">
      <c r="A27" s="102" t="s">
        <v>46</v>
      </c>
      <c r="B27" s="109" t="s">
        <v>563</v>
      </c>
    </row>
    <row r="28" spans="1:2" ht="18" x14ac:dyDescent="0.25">
      <c r="A28" s="102" t="s">
        <v>47</v>
      </c>
      <c r="B28" s="109"/>
    </row>
    <row r="29" spans="1:2" ht="18" x14ac:dyDescent="0.25">
      <c r="A29" s="102" t="s">
        <v>48</v>
      </c>
      <c r="B29" s="109"/>
    </row>
    <row r="30" spans="1:2" ht="18" x14ac:dyDescent="0.25">
      <c r="A30" s="102" t="s">
        <v>49</v>
      </c>
      <c r="B30" s="109"/>
    </row>
    <row r="31" spans="1:2" ht="18" x14ac:dyDescent="0.25">
      <c r="A31" s="102" t="s">
        <v>50</v>
      </c>
      <c r="B31" s="109"/>
    </row>
    <row r="32" spans="1:2" ht="18" x14ac:dyDescent="0.25">
      <c r="A32" s="102" t="s">
        <v>51</v>
      </c>
      <c r="B32" s="109" t="s">
        <v>324</v>
      </c>
    </row>
    <row r="33" spans="1:2" ht="18" x14ac:dyDescent="0.25">
      <c r="A33" s="102" t="s">
        <v>52</v>
      </c>
      <c r="B33" s="109"/>
    </row>
    <row r="34" spans="1:2" ht="18" x14ac:dyDescent="0.25">
      <c r="A34" s="102" t="s">
        <v>53</v>
      </c>
      <c r="B34" s="109"/>
    </row>
    <row r="35" spans="1:2" ht="18" x14ac:dyDescent="0.25">
      <c r="A35" s="102" t="s">
        <v>54</v>
      </c>
      <c r="B35" s="109"/>
    </row>
    <row r="36" spans="1:2" ht="18" x14ac:dyDescent="0.25">
      <c r="A36" s="102" t="s">
        <v>55</v>
      </c>
      <c r="B36" s="109"/>
    </row>
    <row r="37" spans="1:2" ht="18" x14ac:dyDescent="0.25">
      <c r="A37" s="102" t="s">
        <v>56</v>
      </c>
      <c r="B37" s="109" t="s">
        <v>333</v>
      </c>
    </row>
    <row r="38" spans="1:2" ht="18" x14ac:dyDescent="0.25">
      <c r="A38" s="102" t="s">
        <v>57</v>
      </c>
      <c r="B38" s="109"/>
    </row>
    <row r="39" spans="1:2" ht="18" x14ac:dyDescent="0.25">
      <c r="A39" s="102" t="s">
        <v>58</v>
      </c>
      <c r="B39" s="109"/>
    </row>
    <row r="40" spans="1:2" ht="18" x14ac:dyDescent="0.25">
      <c r="A40" s="102" t="s">
        <v>412</v>
      </c>
      <c r="B40" s="109" t="s">
        <v>308</v>
      </c>
    </row>
    <row r="41" spans="1:2" ht="18" x14ac:dyDescent="0.25">
      <c r="A41" s="102" t="s">
        <v>60</v>
      </c>
      <c r="B41" s="109" t="s">
        <v>325</v>
      </c>
    </row>
    <row r="42" spans="1:2" ht="18" x14ac:dyDescent="0.25">
      <c r="A42" s="102" t="s">
        <v>61</v>
      </c>
      <c r="B42" s="109" t="s">
        <v>600</v>
      </c>
    </row>
    <row r="43" spans="1:2" ht="18" x14ac:dyDescent="0.25">
      <c r="A43" s="102" t="s">
        <v>62</v>
      </c>
      <c r="B43" s="109" t="s">
        <v>312</v>
      </c>
    </row>
    <row r="44" spans="1:2" ht="18" x14ac:dyDescent="0.25">
      <c r="A44" s="102" t="s">
        <v>63</v>
      </c>
      <c r="B44" s="109"/>
    </row>
    <row r="45" spans="1:2" ht="18" x14ac:dyDescent="0.25">
      <c r="A45" s="102" t="s">
        <v>601</v>
      </c>
      <c r="B45" s="109" t="s">
        <v>598</v>
      </c>
    </row>
    <row r="46" spans="1:2" ht="18" x14ac:dyDescent="0.25">
      <c r="A46" s="102" t="s">
        <v>65</v>
      </c>
      <c r="B46" s="109" t="s">
        <v>347</v>
      </c>
    </row>
    <row r="47" spans="1:2" x14ac:dyDescent="0.25">
      <c r="A47" s="102" t="s">
        <v>66</v>
      </c>
      <c r="B47" s="110" t="s">
        <v>440</v>
      </c>
    </row>
    <row r="48" spans="1:2" ht="18" x14ac:dyDescent="0.25">
      <c r="A48" s="102" t="s">
        <v>67</v>
      </c>
      <c r="B48" s="109"/>
    </row>
    <row r="49" spans="1:2" ht="18" x14ac:dyDescent="0.25">
      <c r="A49" s="102" t="s">
        <v>68</v>
      </c>
      <c r="B49" s="109"/>
    </row>
    <row r="50" spans="1:2" ht="18" x14ac:dyDescent="0.25">
      <c r="A50" s="102" t="s">
        <v>69</v>
      </c>
      <c r="B50" s="109" t="s">
        <v>566</v>
      </c>
    </row>
    <row r="51" spans="1:2" ht="18" x14ac:dyDescent="0.25">
      <c r="A51" s="102" t="s">
        <v>70</v>
      </c>
      <c r="B51" s="109"/>
    </row>
    <row r="52" spans="1:2" ht="18" x14ac:dyDescent="0.25">
      <c r="A52" s="102" t="s">
        <v>71</v>
      </c>
      <c r="B52" s="109" t="s">
        <v>566</v>
      </c>
    </row>
    <row r="53" spans="1:2" ht="18" x14ac:dyDescent="0.25">
      <c r="A53" s="102" t="s">
        <v>411</v>
      </c>
      <c r="B53" s="109" t="s">
        <v>346</v>
      </c>
    </row>
    <row r="54" spans="1:2" ht="18" x14ac:dyDescent="0.25">
      <c r="A54" s="102" t="s">
        <v>73</v>
      </c>
      <c r="B54" s="109"/>
    </row>
    <row r="55" spans="1:2" ht="18" x14ac:dyDescent="0.25">
      <c r="A55" s="102" t="s">
        <v>74</v>
      </c>
      <c r="B55" s="109" t="s">
        <v>415</v>
      </c>
    </row>
    <row r="56" spans="1:2" ht="18" x14ac:dyDescent="0.25">
      <c r="A56" s="102" t="s">
        <v>75</v>
      </c>
      <c r="B56" s="109" t="s">
        <v>307</v>
      </c>
    </row>
    <row r="57" spans="1:2" x14ac:dyDescent="0.25">
      <c r="A57" s="102" t="s">
        <v>76</v>
      </c>
      <c r="B57" s="111"/>
    </row>
    <row r="58" spans="1:2" ht="18" x14ac:dyDescent="0.25">
      <c r="A58" s="102" t="s">
        <v>548</v>
      </c>
      <c r="B58" s="109" t="s">
        <v>547</v>
      </c>
    </row>
    <row r="59" spans="1:2" ht="18" x14ac:dyDescent="0.25">
      <c r="A59" s="102" t="s">
        <v>78</v>
      </c>
      <c r="B59" s="109"/>
    </row>
    <row r="60" spans="1:2" ht="18" x14ac:dyDescent="0.25">
      <c r="A60" s="102" t="s">
        <v>79</v>
      </c>
      <c r="B60" s="109"/>
    </row>
    <row r="61" spans="1:2" ht="18" x14ac:dyDescent="0.25">
      <c r="A61" s="102" t="s">
        <v>80</v>
      </c>
      <c r="B61" s="109"/>
    </row>
    <row r="62" spans="1:2" ht="18" x14ac:dyDescent="0.25">
      <c r="A62" s="102" t="s">
        <v>81</v>
      </c>
      <c r="B62" s="109"/>
    </row>
    <row r="63" spans="1:2" ht="18" x14ac:dyDescent="0.25">
      <c r="A63" s="102" t="s">
        <v>82</v>
      </c>
      <c r="B63" s="109" t="s">
        <v>355</v>
      </c>
    </row>
    <row r="64" spans="1:2" ht="18" x14ac:dyDescent="0.25">
      <c r="A64" s="102" t="s">
        <v>83</v>
      </c>
      <c r="B64" s="109" t="s">
        <v>563</v>
      </c>
    </row>
    <row r="65" spans="1:2" ht="18" x14ac:dyDescent="0.25">
      <c r="A65" s="102" t="s">
        <v>84</v>
      </c>
      <c r="B65" s="112" t="s">
        <v>569</v>
      </c>
    </row>
    <row r="66" spans="1:2" ht="18" x14ac:dyDescent="0.25">
      <c r="A66" s="102" t="s">
        <v>85</v>
      </c>
      <c r="B66" s="109" t="s">
        <v>360</v>
      </c>
    </row>
    <row r="67" spans="1:2" ht="18" x14ac:dyDescent="0.25">
      <c r="A67" s="102" t="s">
        <v>409</v>
      </c>
      <c r="B67" s="109" t="s">
        <v>313</v>
      </c>
    </row>
    <row r="68" spans="1:2" ht="18" x14ac:dyDescent="0.25">
      <c r="A68" s="102" t="s">
        <v>410</v>
      </c>
      <c r="B68" s="109" t="s">
        <v>385</v>
      </c>
    </row>
    <row r="69" spans="1:2" ht="18" x14ac:dyDescent="0.25">
      <c r="A69" s="102" t="s">
        <v>88</v>
      </c>
      <c r="B69" s="109"/>
    </row>
    <row r="70" spans="1:2" ht="18" x14ac:dyDescent="0.25">
      <c r="A70" s="102" t="s">
        <v>408</v>
      </c>
      <c r="B70" s="109" t="s">
        <v>315</v>
      </c>
    </row>
    <row r="71" spans="1:2" ht="18" x14ac:dyDescent="0.25">
      <c r="A71" s="102" t="s">
        <v>90</v>
      </c>
      <c r="B71" s="109" t="s">
        <v>363</v>
      </c>
    </row>
    <row r="72" spans="1:2" ht="18" x14ac:dyDescent="0.25">
      <c r="A72" s="102" t="s">
        <v>91</v>
      </c>
      <c r="B72" s="109" t="s">
        <v>343</v>
      </c>
    </row>
    <row r="73" spans="1:2" ht="18" x14ac:dyDescent="0.25">
      <c r="A73" s="102" t="s">
        <v>93</v>
      </c>
      <c r="B73" s="109"/>
    </row>
    <row r="74" spans="1:2" ht="18" x14ac:dyDescent="0.25">
      <c r="A74" s="102" t="s">
        <v>94</v>
      </c>
      <c r="B74" s="109"/>
    </row>
    <row r="75" spans="1:2" ht="18" x14ac:dyDescent="0.25">
      <c r="A75" s="102" t="s">
        <v>407</v>
      </c>
      <c r="B75" s="109" t="s">
        <v>345</v>
      </c>
    </row>
    <row r="76" spans="1:2" ht="18" x14ac:dyDescent="0.25">
      <c r="A76" s="102" t="s">
        <v>96</v>
      </c>
      <c r="B76" s="109" t="s">
        <v>362</v>
      </c>
    </row>
    <row r="77" spans="1:2" ht="18" x14ac:dyDescent="0.25">
      <c r="A77" s="102" t="s">
        <v>97</v>
      </c>
      <c r="B77" s="109" t="s">
        <v>341</v>
      </c>
    </row>
    <row r="78" spans="1:2" ht="18" x14ac:dyDescent="0.25">
      <c r="A78" s="102" t="s">
        <v>594</v>
      </c>
      <c r="B78" s="109" t="s">
        <v>593</v>
      </c>
    </row>
    <row r="79" spans="1:2" ht="18" x14ac:dyDescent="0.25">
      <c r="A79" s="102" t="s">
        <v>99</v>
      </c>
      <c r="B79" s="109" t="s">
        <v>551</v>
      </c>
    </row>
    <row r="80" spans="1:2" ht="18" x14ac:dyDescent="0.25">
      <c r="A80" s="102" t="s">
        <v>100</v>
      </c>
      <c r="B80" s="109" t="s">
        <v>563</v>
      </c>
    </row>
    <row r="81" spans="1:2" ht="18" x14ac:dyDescent="0.25">
      <c r="A81" s="102" t="s">
        <v>101</v>
      </c>
      <c r="B81" s="109" t="s">
        <v>566</v>
      </c>
    </row>
    <row r="82" spans="1:2" ht="18" x14ac:dyDescent="0.25">
      <c r="A82" s="102" t="s">
        <v>406</v>
      </c>
      <c r="B82" s="109" t="s">
        <v>427</v>
      </c>
    </row>
    <row r="83" spans="1:2" ht="18" x14ac:dyDescent="0.25">
      <c r="A83" s="102" t="s">
        <v>558</v>
      </c>
      <c r="B83" s="109" t="s">
        <v>557</v>
      </c>
    </row>
    <row r="84" spans="1:2" ht="18" x14ac:dyDescent="0.25">
      <c r="A84" s="102" t="s">
        <v>104</v>
      </c>
      <c r="B84" s="109" t="s">
        <v>344</v>
      </c>
    </row>
    <row r="85" spans="1:2" ht="18" x14ac:dyDescent="0.25">
      <c r="A85" s="102" t="s">
        <v>105</v>
      </c>
      <c r="B85" s="109"/>
    </row>
    <row r="86" spans="1:2" ht="18" x14ac:dyDescent="0.25">
      <c r="A86" s="102" t="s">
        <v>589</v>
      </c>
      <c r="B86" s="109"/>
    </row>
    <row r="87" spans="1:2" ht="18" x14ac:dyDescent="0.25">
      <c r="A87" s="102" t="s">
        <v>107</v>
      </c>
      <c r="B87" s="109"/>
    </row>
    <row r="88" spans="1:2" ht="18" x14ac:dyDescent="0.25">
      <c r="A88" s="102" t="s">
        <v>108</v>
      </c>
      <c r="B88" s="109"/>
    </row>
    <row r="89" spans="1:2" ht="18" x14ac:dyDescent="0.25">
      <c r="A89" s="102" t="s">
        <v>109</v>
      </c>
      <c r="B89" s="109"/>
    </row>
    <row r="90" spans="1:2" ht="18" x14ac:dyDescent="0.25">
      <c r="A90" s="102" t="s">
        <v>110</v>
      </c>
      <c r="B90" s="109" t="s">
        <v>418</v>
      </c>
    </row>
    <row r="91" spans="1:2" ht="18" x14ac:dyDescent="0.25">
      <c r="A91" s="102" t="s">
        <v>111</v>
      </c>
      <c r="B91" s="109" t="s">
        <v>563</v>
      </c>
    </row>
    <row r="92" spans="1:2" ht="18" x14ac:dyDescent="0.25">
      <c r="A92" s="102" t="s">
        <v>112</v>
      </c>
      <c r="B92" s="109"/>
    </row>
    <row r="93" spans="1:2" ht="18" x14ac:dyDescent="0.25">
      <c r="A93" s="102" t="s">
        <v>113</v>
      </c>
      <c r="B93" s="109"/>
    </row>
    <row r="94" spans="1:2" ht="18" x14ac:dyDescent="0.25">
      <c r="A94" s="102" t="s">
        <v>114</v>
      </c>
      <c r="B94" s="109"/>
    </row>
    <row r="95" spans="1:2" ht="18" x14ac:dyDescent="0.25">
      <c r="A95" s="102" t="s">
        <v>115</v>
      </c>
      <c r="B95" s="109"/>
    </row>
    <row r="96" spans="1:2" ht="18" x14ac:dyDescent="0.25">
      <c r="A96" s="102" t="s">
        <v>116</v>
      </c>
      <c r="B96" s="109"/>
    </row>
    <row r="97" spans="1:2" ht="18" x14ac:dyDescent="0.25">
      <c r="A97" s="102" t="s">
        <v>405</v>
      </c>
      <c r="B97" s="109" t="s">
        <v>361</v>
      </c>
    </row>
    <row r="98" spans="1:2" ht="18" x14ac:dyDescent="0.25">
      <c r="A98" s="102" t="s">
        <v>118</v>
      </c>
      <c r="B98" s="109" t="s">
        <v>366</v>
      </c>
    </row>
    <row r="99" spans="1:2" ht="18" x14ac:dyDescent="0.25">
      <c r="A99" s="102" t="s">
        <v>119</v>
      </c>
      <c r="B99" s="109" t="s">
        <v>566</v>
      </c>
    </row>
    <row r="100" spans="1:2" ht="18" x14ac:dyDescent="0.25">
      <c r="A100" s="102" t="s">
        <v>120</v>
      </c>
      <c r="B100" s="109"/>
    </row>
    <row r="101" spans="1:2" ht="18" x14ac:dyDescent="0.25">
      <c r="A101" s="102" t="s">
        <v>121</v>
      </c>
      <c r="B101" s="109"/>
    </row>
    <row r="102" spans="1:2" ht="18" x14ac:dyDescent="0.25">
      <c r="A102" s="102" t="s">
        <v>122</v>
      </c>
      <c r="B102" s="109"/>
    </row>
    <row r="103" spans="1:2" ht="18" x14ac:dyDescent="0.25">
      <c r="A103" s="102" t="s">
        <v>123</v>
      </c>
      <c r="B103" s="109"/>
    </row>
    <row r="104" spans="1:2" ht="18" x14ac:dyDescent="0.25">
      <c r="A104" s="102" t="s">
        <v>124</v>
      </c>
      <c r="B104" s="109"/>
    </row>
    <row r="105" spans="1:2" ht="18" x14ac:dyDescent="0.25">
      <c r="A105" s="102" t="s">
        <v>433</v>
      </c>
      <c r="B105" s="109" t="s">
        <v>417</v>
      </c>
    </row>
    <row r="106" spans="1:2" ht="18" x14ac:dyDescent="0.25">
      <c r="A106" s="102" t="s">
        <v>126</v>
      </c>
      <c r="B106" s="109" t="s">
        <v>563</v>
      </c>
    </row>
    <row r="107" spans="1:2" ht="18" x14ac:dyDescent="0.25">
      <c r="A107" s="102" t="s">
        <v>127</v>
      </c>
      <c r="B107" s="109"/>
    </row>
    <row r="108" spans="1:2" ht="18" x14ac:dyDescent="0.25">
      <c r="A108" s="102" t="s">
        <v>128</v>
      </c>
      <c r="B108" s="109"/>
    </row>
    <row r="109" spans="1:2" ht="18" x14ac:dyDescent="0.25">
      <c r="A109" s="102" t="s">
        <v>129</v>
      </c>
      <c r="B109" s="109"/>
    </row>
    <row r="110" spans="1:2" ht="18" x14ac:dyDescent="0.25">
      <c r="A110" s="102" t="s">
        <v>130</v>
      </c>
      <c r="B110" s="109"/>
    </row>
    <row r="111" spans="1:2" ht="18" x14ac:dyDescent="0.25">
      <c r="A111" s="102" t="s">
        <v>131</v>
      </c>
      <c r="B111" s="112" t="s">
        <v>570</v>
      </c>
    </row>
    <row r="112" spans="1:2" ht="18" x14ac:dyDescent="0.25">
      <c r="A112" s="102" t="s">
        <v>132</v>
      </c>
      <c r="B112" s="109"/>
    </row>
    <row r="113" spans="1:2" ht="18" x14ac:dyDescent="0.25">
      <c r="A113" s="102" t="s">
        <v>133</v>
      </c>
      <c r="B113" s="109" t="s">
        <v>358</v>
      </c>
    </row>
    <row r="114" spans="1:2" ht="18" x14ac:dyDescent="0.25">
      <c r="A114" s="102" t="s">
        <v>404</v>
      </c>
      <c r="B114" s="109" t="s">
        <v>372</v>
      </c>
    </row>
    <row r="115" spans="1:2" ht="18" x14ac:dyDescent="0.25">
      <c r="A115" s="102" t="s">
        <v>135</v>
      </c>
      <c r="B115" s="109"/>
    </row>
    <row r="116" spans="1:2" ht="18" x14ac:dyDescent="0.25">
      <c r="A116" s="102" t="s">
        <v>136</v>
      </c>
      <c r="B116" s="109"/>
    </row>
    <row r="117" spans="1:2" ht="18" x14ac:dyDescent="0.25">
      <c r="A117" s="102" t="s">
        <v>137</v>
      </c>
      <c r="B117" s="109"/>
    </row>
    <row r="118" spans="1:2" ht="18" x14ac:dyDescent="0.25">
      <c r="A118" s="102" t="s">
        <v>138</v>
      </c>
      <c r="B118" s="109"/>
    </row>
    <row r="119" spans="1:2" ht="18" x14ac:dyDescent="0.25">
      <c r="A119" s="102" t="s">
        <v>139</v>
      </c>
      <c r="B119" s="109"/>
    </row>
    <row r="120" spans="1:2" ht="18" x14ac:dyDescent="0.25">
      <c r="A120" s="102" t="s">
        <v>140</v>
      </c>
      <c r="B120" s="109" t="s">
        <v>566</v>
      </c>
    </row>
    <row r="121" spans="1:2" ht="18" x14ac:dyDescent="0.25">
      <c r="A121" s="102" t="s">
        <v>141</v>
      </c>
      <c r="B121" s="109" t="s">
        <v>588</v>
      </c>
    </row>
    <row r="122" spans="1:2" ht="18" x14ac:dyDescent="0.25">
      <c r="A122" s="102" t="s">
        <v>142</v>
      </c>
      <c r="B122" s="109" t="s">
        <v>567</v>
      </c>
    </row>
    <row r="123" spans="1:2" ht="18" x14ac:dyDescent="0.25">
      <c r="A123" s="102" t="s">
        <v>143</v>
      </c>
      <c r="B123" s="109" t="s">
        <v>572</v>
      </c>
    </row>
    <row r="124" spans="1:2" ht="18" x14ac:dyDescent="0.25">
      <c r="A124" s="102" t="s">
        <v>144</v>
      </c>
      <c r="B124" s="109" t="s">
        <v>414</v>
      </c>
    </row>
    <row r="125" spans="1:2" ht="18" x14ac:dyDescent="0.25">
      <c r="A125" s="102" t="s">
        <v>145</v>
      </c>
      <c r="B125" s="109" t="s">
        <v>356</v>
      </c>
    </row>
    <row r="126" spans="1:2" ht="18" x14ac:dyDescent="0.25">
      <c r="A126" s="102" t="s">
        <v>146</v>
      </c>
      <c r="B126" s="112" t="s">
        <v>568</v>
      </c>
    </row>
    <row r="127" spans="1:2" ht="18" x14ac:dyDescent="0.25">
      <c r="A127" s="102" t="s">
        <v>147</v>
      </c>
      <c r="B127" s="109"/>
    </row>
    <row r="128" spans="1:2" ht="18" x14ac:dyDescent="0.25">
      <c r="A128" s="102" t="s">
        <v>148</v>
      </c>
      <c r="B128" s="109"/>
    </row>
    <row r="129" spans="1:2" ht="18" x14ac:dyDescent="0.25">
      <c r="A129" s="102" t="s">
        <v>149</v>
      </c>
      <c r="B129" s="109"/>
    </row>
    <row r="130" spans="1:2" ht="18" x14ac:dyDescent="0.25">
      <c r="A130" s="102" t="s">
        <v>403</v>
      </c>
      <c r="B130" s="109" t="s">
        <v>318</v>
      </c>
    </row>
    <row r="131" spans="1:2" ht="18" x14ac:dyDescent="0.25">
      <c r="A131" s="102" t="s">
        <v>151</v>
      </c>
      <c r="B131" s="109"/>
    </row>
    <row r="132" spans="1:2" ht="18" x14ac:dyDescent="0.25">
      <c r="A132" s="102" t="s">
        <v>152</v>
      </c>
      <c r="B132" s="109"/>
    </row>
    <row r="133" spans="1:2" ht="18" x14ac:dyDescent="0.25">
      <c r="A133" s="102" t="s">
        <v>153</v>
      </c>
      <c r="B133" s="109"/>
    </row>
    <row r="134" spans="1:2" ht="18" x14ac:dyDescent="0.25">
      <c r="A134" s="102" t="s">
        <v>154</v>
      </c>
      <c r="B134" s="109"/>
    </row>
    <row r="135" spans="1:2" ht="18" x14ac:dyDescent="0.25">
      <c r="A135" s="102" t="s">
        <v>155</v>
      </c>
      <c r="B135" s="109"/>
    </row>
    <row r="136" spans="1:2" ht="18" x14ac:dyDescent="0.25">
      <c r="A136" s="102" t="s">
        <v>434</v>
      </c>
      <c r="B136" s="109" t="s">
        <v>416</v>
      </c>
    </row>
    <row r="137" spans="1:2" ht="18" x14ac:dyDescent="0.25">
      <c r="A137" s="102" t="s">
        <v>157</v>
      </c>
      <c r="B137" s="109"/>
    </row>
    <row r="138" spans="1:2" ht="18" x14ac:dyDescent="0.25">
      <c r="A138" s="102" t="s">
        <v>158</v>
      </c>
      <c r="B138" s="109" t="s">
        <v>314</v>
      </c>
    </row>
    <row r="139" spans="1:2" ht="18" x14ac:dyDescent="0.25">
      <c r="A139" s="102" t="s">
        <v>159</v>
      </c>
      <c r="B139" s="109"/>
    </row>
    <row r="140" spans="1:2" ht="18" x14ac:dyDescent="0.25">
      <c r="A140" s="102" t="s">
        <v>160</v>
      </c>
      <c r="B140" s="109"/>
    </row>
    <row r="141" spans="1:2" ht="18" x14ac:dyDescent="0.25">
      <c r="A141" s="102" t="s">
        <v>161</v>
      </c>
      <c r="B141" s="109"/>
    </row>
    <row r="142" spans="1:2" ht="18" x14ac:dyDescent="0.25">
      <c r="A142" s="102" t="s">
        <v>162</v>
      </c>
      <c r="B142" s="109"/>
    </row>
    <row r="143" spans="1:2" ht="18" x14ac:dyDescent="0.25">
      <c r="A143" s="102" t="s">
        <v>163</v>
      </c>
      <c r="B143" s="109" t="s">
        <v>317</v>
      </c>
    </row>
    <row r="144" spans="1:2" ht="18" x14ac:dyDescent="0.25">
      <c r="A144" s="102" t="s">
        <v>584</v>
      </c>
      <c r="B144" s="109"/>
    </row>
    <row r="145" spans="1:2" ht="18" x14ac:dyDescent="0.25">
      <c r="A145" s="102" t="s">
        <v>165</v>
      </c>
      <c r="B145" s="109" t="s">
        <v>331</v>
      </c>
    </row>
    <row r="146" spans="1:2" ht="18" x14ac:dyDescent="0.25">
      <c r="A146" s="102" t="s">
        <v>166</v>
      </c>
      <c r="B146" s="109"/>
    </row>
    <row r="147" spans="1:2" ht="18" x14ac:dyDescent="0.25">
      <c r="A147" s="102" t="s">
        <v>402</v>
      </c>
      <c r="B147" s="109" t="s">
        <v>330</v>
      </c>
    </row>
    <row r="148" spans="1:2" ht="18" x14ac:dyDescent="0.25">
      <c r="A148" s="102" t="s">
        <v>435</v>
      </c>
      <c r="B148" s="109" t="s">
        <v>423</v>
      </c>
    </row>
    <row r="149" spans="1:2" ht="18" x14ac:dyDescent="0.25">
      <c r="A149" s="102" t="s">
        <v>169</v>
      </c>
      <c r="B149" s="109"/>
    </row>
    <row r="150" spans="1:2" ht="18" x14ac:dyDescent="0.25">
      <c r="A150" s="102" t="s">
        <v>170</v>
      </c>
      <c r="B150" s="109"/>
    </row>
    <row r="151" spans="1:2" ht="18" x14ac:dyDescent="0.25">
      <c r="A151" s="102" t="s">
        <v>171</v>
      </c>
      <c r="B151" s="109" t="s">
        <v>566</v>
      </c>
    </row>
    <row r="152" spans="1:2" ht="18" x14ac:dyDescent="0.25">
      <c r="A152" s="102" t="s">
        <v>172</v>
      </c>
      <c r="B152" s="109" t="s">
        <v>563</v>
      </c>
    </row>
    <row r="153" spans="1:2" ht="18" x14ac:dyDescent="0.25">
      <c r="A153" s="102" t="s">
        <v>173</v>
      </c>
      <c r="B153" s="109" t="s">
        <v>586</v>
      </c>
    </row>
    <row r="154" spans="1:2" ht="18" x14ac:dyDescent="0.25">
      <c r="A154" s="102" t="s">
        <v>174</v>
      </c>
      <c r="B154" s="109"/>
    </row>
    <row r="155" spans="1:2" ht="18" x14ac:dyDescent="0.25">
      <c r="A155" s="102" t="s">
        <v>175</v>
      </c>
      <c r="B155" s="109"/>
    </row>
    <row r="156" spans="1:2" ht="18" x14ac:dyDescent="0.25">
      <c r="A156" s="102" t="s">
        <v>176</v>
      </c>
      <c r="B156" s="109" t="s">
        <v>364</v>
      </c>
    </row>
    <row r="157" spans="1:2" ht="18" x14ac:dyDescent="0.25">
      <c r="A157" s="102" t="s">
        <v>177</v>
      </c>
      <c r="B157" s="109"/>
    </row>
    <row r="158" spans="1:2" ht="18" x14ac:dyDescent="0.25">
      <c r="A158" s="102" t="s">
        <v>401</v>
      </c>
      <c r="B158" s="109" t="s">
        <v>373</v>
      </c>
    </row>
    <row r="159" spans="1:2" ht="18" x14ac:dyDescent="0.25">
      <c r="A159" s="102" t="s">
        <v>179</v>
      </c>
      <c r="B159" s="109" t="s">
        <v>567</v>
      </c>
    </row>
    <row r="160" spans="1:2" ht="18" x14ac:dyDescent="0.25">
      <c r="A160" s="102" t="s">
        <v>180</v>
      </c>
      <c r="B160" s="109"/>
    </row>
    <row r="161" spans="1:2" ht="18" x14ac:dyDescent="0.25">
      <c r="A161" s="102" t="s">
        <v>181</v>
      </c>
      <c r="B161" s="109"/>
    </row>
    <row r="162" spans="1:2" ht="18" x14ac:dyDescent="0.25">
      <c r="A162" s="102" t="s">
        <v>182</v>
      </c>
      <c r="B162" s="109"/>
    </row>
    <row r="163" spans="1:2" ht="18" x14ac:dyDescent="0.25">
      <c r="A163" s="102" t="s">
        <v>183</v>
      </c>
      <c r="B163" s="109"/>
    </row>
    <row r="164" spans="1:2" ht="18" x14ac:dyDescent="0.25">
      <c r="A164" s="102" t="s">
        <v>184</v>
      </c>
      <c r="B164" s="109"/>
    </row>
    <row r="165" spans="1:2" ht="18" x14ac:dyDescent="0.25">
      <c r="A165" s="102" t="s">
        <v>185</v>
      </c>
      <c r="B165" s="109"/>
    </row>
    <row r="166" spans="1:2" ht="18" x14ac:dyDescent="0.25">
      <c r="A166" s="102" t="s">
        <v>186</v>
      </c>
      <c r="B166" s="109"/>
    </row>
    <row r="167" spans="1:2" ht="18" x14ac:dyDescent="0.25">
      <c r="A167" s="102" t="s">
        <v>556</v>
      </c>
      <c r="B167" s="109" t="s">
        <v>606</v>
      </c>
    </row>
    <row r="168" spans="1:2" ht="18" x14ac:dyDescent="0.25">
      <c r="A168" s="102" t="s">
        <v>188</v>
      </c>
      <c r="B168" s="109" t="s">
        <v>585</v>
      </c>
    </row>
    <row r="169" spans="1:2" ht="18" x14ac:dyDescent="0.25">
      <c r="A169" s="102" t="s">
        <v>189</v>
      </c>
      <c r="B169" s="109"/>
    </row>
    <row r="170" spans="1:2" ht="18" x14ac:dyDescent="0.25">
      <c r="A170" s="102" t="s">
        <v>190</v>
      </c>
      <c r="B170" s="109" t="s">
        <v>428</v>
      </c>
    </row>
    <row r="171" spans="1:2" ht="18" x14ac:dyDescent="0.25">
      <c r="A171" s="102" t="s">
        <v>191</v>
      </c>
      <c r="B171" s="109" t="s">
        <v>429</v>
      </c>
    </row>
    <row r="172" spans="1:2" ht="18" x14ac:dyDescent="0.25">
      <c r="A172" s="102" t="s">
        <v>192</v>
      </c>
      <c r="B172" s="109"/>
    </row>
    <row r="173" spans="1:2" ht="18" x14ac:dyDescent="0.25">
      <c r="A173" s="102" t="s">
        <v>193</v>
      </c>
      <c r="B173" s="109"/>
    </row>
    <row r="174" spans="1:2" ht="18" x14ac:dyDescent="0.25">
      <c r="A174" s="102" t="s">
        <v>194</v>
      </c>
      <c r="B174" s="109"/>
    </row>
    <row r="175" spans="1:2" ht="18" x14ac:dyDescent="0.25">
      <c r="A175" s="102" t="s">
        <v>195</v>
      </c>
      <c r="B175" s="109"/>
    </row>
    <row r="176" spans="1:2" ht="18" x14ac:dyDescent="0.25">
      <c r="A176" s="102" t="s">
        <v>196</v>
      </c>
      <c r="B176" s="109" t="s">
        <v>555</v>
      </c>
    </row>
    <row r="177" spans="1:2" ht="18" x14ac:dyDescent="0.25">
      <c r="A177" s="102" t="s">
        <v>197</v>
      </c>
      <c r="B177" s="109"/>
    </row>
    <row r="178" spans="1:2" ht="18" x14ac:dyDescent="0.25">
      <c r="A178" s="102" t="s">
        <v>198</v>
      </c>
      <c r="B178" s="109" t="s">
        <v>567</v>
      </c>
    </row>
    <row r="179" spans="1:2" ht="18" x14ac:dyDescent="0.25">
      <c r="A179" s="102" t="s">
        <v>199</v>
      </c>
      <c r="B179" s="109"/>
    </row>
    <row r="180" spans="1:2" ht="18" x14ac:dyDescent="0.25">
      <c r="A180" s="102" t="s">
        <v>200</v>
      </c>
      <c r="B180" s="109"/>
    </row>
    <row r="181" spans="1:2" ht="18" x14ac:dyDescent="0.25">
      <c r="A181" s="102" t="s">
        <v>201</v>
      </c>
      <c r="B181" s="109"/>
    </row>
    <row r="182" spans="1:2" ht="18" x14ac:dyDescent="0.25">
      <c r="A182" s="102" t="s">
        <v>202</v>
      </c>
      <c r="B182" s="109" t="s">
        <v>306</v>
      </c>
    </row>
    <row r="183" spans="1:2" ht="18" x14ac:dyDescent="0.25">
      <c r="A183" s="102" t="s">
        <v>203</v>
      </c>
      <c r="B183" s="109" t="s">
        <v>550</v>
      </c>
    </row>
    <row r="184" spans="1:2" ht="18" x14ac:dyDescent="0.25">
      <c r="A184" s="102" t="s">
        <v>204</v>
      </c>
      <c r="B184" s="109"/>
    </row>
    <row r="185" spans="1:2" ht="18" x14ac:dyDescent="0.25">
      <c r="A185" s="102" t="s">
        <v>205</v>
      </c>
      <c r="B185" s="109"/>
    </row>
    <row r="186" spans="1:2" ht="18" x14ac:dyDescent="0.25">
      <c r="A186" s="102" t="s">
        <v>206</v>
      </c>
      <c r="B186" s="109" t="s">
        <v>353</v>
      </c>
    </row>
    <row r="187" spans="1:2" ht="18" x14ac:dyDescent="0.25">
      <c r="A187" s="102" t="s">
        <v>207</v>
      </c>
      <c r="B187" s="109"/>
    </row>
    <row r="188" spans="1:2" ht="18" x14ac:dyDescent="0.25">
      <c r="A188" s="102" t="s">
        <v>208</v>
      </c>
      <c r="B188" s="109" t="s">
        <v>567</v>
      </c>
    </row>
    <row r="189" spans="1:2" ht="18" x14ac:dyDescent="0.25">
      <c r="A189" s="102" t="s">
        <v>209</v>
      </c>
      <c r="B189" s="109"/>
    </row>
    <row r="190" spans="1:2" ht="18" x14ac:dyDescent="0.25">
      <c r="A190" s="102" t="s">
        <v>400</v>
      </c>
      <c r="B190" s="109" t="s">
        <v>371</v>
      </c>
    </row>
    <row r="191" spans="1:2" ht="18" x14ac:dyDescent="0.25">
      <c r="A191" s="102" t="s">
        <v>399</v>
      </c>
      <c r="B191" s="109" t="s">
        <v>311</v>
      </c>
    </row>
    <row r="192" spans="1:2" ht="18" x14ac:dyDescent="0.25">
      <c r="A192" s="102" t="s">
        <v>212</v>
      </c>
      <c r="B192" s="115" t="s">
        <v>577</v>
      </c>
    </row>
    <row r="193" spans="1:2" ht="18" x14ac:dyDescent="0.25">
      <c r="A193" s="102" t="s">
        <v>213</v>
      </c>
      <c r="B193" s="115" t="s">
        <v>578</v>
      </c>
    </row>
    <row r="194" spans="1:2" ht="18" x14ac:dyDescent="0.25">
      <c r="A194" s="102" t="s">
        <v>214</v>
      </c>
      <c r="B194" s="109" t="s">
        <v>342</v>
      </c>
    </row>
    <row r="195" spans="1:2" ht="18" x14ac:dyDescent="0.25">
      <c r="A195" s="102" t="s">
        <v>215</v>
      </c>
      <c r="B195" s="109" t="s">
        <v>335</v>
      </c>
    </row>
    <row r="196" spans="1:2" ht="18" x14ac:dyDescent="0.25">
      <c r="A196" s="102" t="s">
        <v>216</v>
      </c>
      <c r="B196" s="109" t="s">
        <v>319</v>
      </c>
    </row>
    <row r="197" spans="1:2" ht="18" x14ac:dyDescent="0.25">
      <c r="A197" s="102" t="s">
        <v>398</v>
      </c>
      <c r="B197" s="109" t="s">
        <v>337</v>
      </c>
    </row>
    <row r="198" spans="1:2" ht="18" x14ac:dyDescent="0.25">
      <c r="A198" s="102" t="s">
        <v>218</v>
      </c>
      <c r="B198" s="109" t="s">
        <v>326</v>
      </c>
    </row>
    <row r="199" spans="1:2" ht="18" x14ac:dyDescent="0.25">
      <c r="A199" s="102" t="s">
        <v>397</v>
      </c>
      <c r="B199" s="109" t="s">
        <v>367</v>
      </c>
    </row>
    <row r="200" spans="1:2" ht="18" x14ac:dyDescent="0.25">
      <c r="A200" s="102" t="s">
        <v>220</v>
      </c>
      <c r="B200" s="109"/>
    </row>
    <row r="201" spans="1:2" ht="18" x14ac:dyDescent="0.25">
      <c r="A201" s="102" t="s">
        <v>559</v>
      </c>
      <c r="B201" s="115" t="s">
        <v>560</v>
      </c>
    </row>
    <row r="202" spans="1:2" ht="18" x14ac:dyDescent="0.25">
      <c r="A202" s="102" t="s">
        <v>396</v>
      </c>
      <c r="B202" s="109" t="s">
        <v>370</v>
      </c>
    </row>
    <row r="203" spans="1:2" ht="18" x14ac:dyDescent="0.25">
      <c r="A203" s="102" t="s">
        <v>395</v>
      </c>
      <c r="B203" s="109" t="s">
        <v>359</v>
      </c>
    </row>
    <row r="204" spans="1:2" ht="18" x14ac:dyDescent="0.25">
      <c r="A204" s="102" t="s">
        <v>224</v>
      </c>
      <c r="B204" s="109"/>
    </row>
    <row r="205" spans="1:2" ht="18" x14ac:dyDescent="0.25">
      <c r="A205" s="103" t="s">
        <v>554</v>
      </c>
      <c r="B205" s="109" t="s">
        <v>553</v>
      </c>
    </row>
    <row r="206" spans="1:2" ht="18" x14ac:dyDescent="0.25">
      <c r="A206" s="102" t="s">
        <v>226</v>
      </c>
      <c r="B206" s="109"/>
    </row>
    <row r="207" spans="1:2" ht="18" x14ac:dyDescent="0.25">
      <c r="A207" s="102" t="s">
        <v>426</v>
      </c>
      <c r="B207" s="109" t="s">
        <v>421</v>
      </c>
    </row>
    <row r="208" spans="1:2" ht="18" x14ac:dyDescent="0.25">
      <c r="A208" s="102" t="s">
        <v>228</v>
      </c>
      <c r="B208" s="109"/>
    </row>
    <row r="209" spans="1:2" ht="18" x14ac:dyDescent="0.25">
      <c r="A209" s="102" t="s">
        <v>229</v>
      </c>
      <c r="B209" s="109"/>
    </row>
    <row r="210" spans="1:2" ht="18" x14ac:dyDescent="0.25">
      <c r="A210" s="102" t="s">
        <v>425</v>
      </c>
      <c r="B210" s="109" t="s">
        <v>420</v>
      </c>
    </row>
    <row r="211" spans="1:2" ht="18" x14ac:dyDescent="0.25">
      <c r="A211" s="102" t="s">
        <v>231</v>
      </c>
      <c r="B211" s="109" t="s">
        <v>323</v>
      </c>
    </row>
    <row r="212" spans="1:2" ht="18" x14ac:dyDescent="0.25">
      <c r="A212" s="102" t="s">
        <v>431</v>
      </c>
      <c r="B212" s="109" t="s">
        <v>430</v>
      </c>
    </row>
    <row r="213" spans="1:2" ht="18" x14ac:dyDescent="0.25">
      <c r="A213" s="102" t="s">
        <v>233</v>
      </c>
      <c r="B213" s="109"/>
    </row>
    <row r="214" spans="1:2" ht="18" x14ac:dyDescent="0.25">
      <c r="A214" s="102" t="s">
        <v>234</v>
      </c>
      <c r="B214" s="109" t="s">
        <v>567</v>
      </c>
    </row>
    <row r="215" spans="1:2" ht="18" x14ac:dyDescent="0.25">
      <c r="A215" s="102" t="s">
        <v>394</v>
      </c>
      <c r="B215" s="109" t="s">
        <v>368</v>
      </c>
    </row>
    <row r="216" spans="1:2" ht="18" x14ac:dyDescent="0.25">
      <c r="A216" s="102" t="s">
        <v>393</v>
      </c>
      <c r="B216" s="109" t="s">
        <v>365</v>
      </c>
    </row>
    <row r="217" spans="1:2" ht="18" x14ac:dyDescent="0.25">
      <c r="A217" s="102" t="s">
        <v>237</v>
      </c>
      <c r="B217" s="109" t="s">
        <v>309</v>
      </c>
    </row>
    <row r="218" spans="1:2" ht="18" x14ac:dyDescent="0.25">
      <c r="A218" s="102" t="s">
        <v>238</v>
      </c>
      <c r="B218" s="109"/>
    </row>
    <row r="219" spans="1:2" ht="18" x14ac:dyDescent="0.25">
      <c r="A219" s="102" t="s">
        <v>239</v>
      </c>
      <c r="B219" s="109" t="s">
        <v>567</v>
      </c>
    </row>
    <row r="220" spans="1:2" ht="18" x14ac:dyDescent="0.25">
      <c r="A220" s="102" t="s">
        <v>240</v>
      </c>
      <c r="B220" s="109"/>
    </row>
    <row r="221" spans="1:2" ht="18" x14ac:dyDescent="0.25">
      <c r="A221" s="102" t="s">
        <v>241</v>
      </c>
      <c r="B221" s="109"/>
    </row>
    <row r="222" spans="1:2" ht="18" x14ac:dyDescent="0.25">
      <c r="A222" s="102" t="s">
        <v>242</v>
      </c>
      <c r="B222" s="109" t="s">
        <v>566</v>
      </c>
    </row>
    <row r="223" spans="1:2" ht="18" x14ac:dyDescent="0.25">
      <c r="A223" s="102" t="s">
        <v>243</v>
      </c>
      <c r="B223" s="109"/>
    </row>
    <row r="224" spans="1:2" ht="18" x14ac:dyDescent="0.25">
      <c r="A224" s="102" t="s">
        <v>244</v>
      </c>
      <c r="B224" s="109"/>
    </row>
    <row r="225" spans="1:2" ht="18" x14ac:dyDescent="0.25">
      <c r="A225" s="102" t="s">
        <v>245</v>
      </c>
      <c r="B225" s="109"/>
    </row>
    <row r="226" spans="1:2" ht="18" x14ac:dyDescent="0.25">
      <c r="A226" s="102" t="s">
        <v>246</v>
      </c>
      <c r="B226" s="109" t="s">
        <v>338</v>
      </c>
    </row>
    <row r="227" spans="1:2" ht="18" x14ac:dyDescent="0.25">
      <c r="A227" s="102" t="s">
        <v>591</v>
      </c>
      <c r="B227" s="109" t="s">
        <v>605</v>
      </c>
    </row>
    <row r="228" spans="1:2" ht="18" x14ac:dyDescent="0.25">
      <c r="A228" s="102" t="s">
        <v>248</v>
      </c>
      <c r="B228" s="109"/>
    </row>
    <row r="229" spans="1:2" ht="18" x14ac:dyDescent="0.25">
      <c r="A229" s="102" t="s">
        <v>249</v>
      </c>
      <c r="B229" s="109"/>
    </row>
    <row r="230" spans="1:2" ht="18" x14ac:dyDescent="0.25">
      <c r="A230" s="102" t="s">
        <v>250</v>
      </c>
      <c r="B230" s="109"/>
    </row>
    <row r="231" spans="1:2" ht="18" x14ac:dyDescent="0.25">
      <c r="A231" s="102"/>
      <c r="B231" s="109"/>
    </row>
    <row r="232" spans="1:2" x14ac:dyDescent="0.25">
      <c r="A232" s="102" t="s">
        <v>251</v>
      </c>
      <c r="B232" s="113" t="s">
        <v>436</v>
      </c>
    </row>
    <row r="233" spans="1:2" ht="18" x14ac:dyDescent="0.25">
      <c r="A233" s="102" t="s">
        <v>252</v>
      </c>
      <c r="B233" s="109" t="s">
        <v>320</v>
      </c>
    </row>
    <row r="234" spans="1:2" ht="18" x14ac:dyDescent="0.25">
      <c r="A234" s="102" t="s">
        <v>253</v>
      </c>
      <c r="B234" s="109" t="s">
        <v>328</v>
      </c>
    </row>
    <row r="235" spans="1:2" ht="18" x14ac:dyDescent="0.25">
      <c r="A235" s="102" t="s">
        <v>254</v>
      </c>
      <c r="B235" s="109"/>
    </row>
    <row r="236" spans="1:2" ht="18" x14ac:dyDescent="0.25">
      <c r="A236" s="102" t="s">
        <v>255</v>
      </c>
      <c r="B236" s="109" t="s">
        <v>349</v>
      </c>
    </row>
    <row r="237" spans="1:2" ht="18" x14ac:dyDescent="0.25">
      <c r="A237" s="102" t="s">
        <v>256</v>
      </c>
      <c r="B237" s="109"/>
    </row>
    <row r="238" spans="1:2" ht="18" x14ac:dyDescent="0.25">
      <c r="A238" s="102" t="s">
        <v>392</v>
      </c>
      <c r="B238" s="109" t="s">
        <v>332</v>
      </c>
    </row>
    <row r="239" spans="1:2" ht="18" x14ac:dyDescent="0.25">
      <c r="A239" s="102" t="s">
        <v>258</v>
      </c>
      <c r="B239" s="109"/>
    </row>
    <row r="240" spans="1:2" ht="18" x14ac:dyDescent="0.25">
      <c r="A240" s="102" t="s">
        <v>259</v>
      </c>
      <c r="B240" s="109" t="s">
        <v>327</v>
      </c>
    </row>
    <row r="241" spans="1:2" ht="18" x14ac:dyDescent="0.25">
      <c r="A241" s="104" t="s">
        <v>260</v>
      </c>
      <c r="B241" s="109" t="s">
        <v>329</v>
      </c>
    </row>
    <row r="242" spans="1:2" ht="18" x14ac:dyDescent="0.25">
      <c r="A242" s="102" t="s">
        <v>261</v>
      </c>
      <c r="B242" s="109"/>
    </row>
    <row r="243" spans="1:2" ht="18" x14ac:dyDescent="0.25">
      <c r="A243" s="102" t="s">
        <v>262</v>
      </c>
      <c r="B243" s="109"/>
    </row>
    <row r="244" spans="1:2" ht="18" x14ac:dyDescent="0.25">
      <c r="A244" s="102" t="s">
        <v>263</v>
      </c>
      <c r="B244" s="109" t="s">
        <v>321</v>
      </c>
    </row>
    <row r="245" spans="1:2" ht="18" x14ac:dyDescent="0.25">
      <c r="A245" s="102" t="s">
        <v>264</v>
      </c>
      <c r="B245" s="109" t="s">
        <v>357</v>
      </c>
    </row>
    <row r="246" spans="1:2" ht="18" x14ac:dyDescent="0.25">
      <c r="A246" s="102" t="s">
        <v>265</v>
      </c>
      <c r="B246" s="109"/>
    </row>
    <row r="247" spans="1:2" ht="18" x14ac:dyDescent="0.25">
      <c r="A247" s="102" t="s">
        <v>561</v>
      </c>
      <c r="B247" s="109" t="s">
        <v>441</v>
      </c>
    </row>
    <row r="248" spans="1:2" ht="18" x14ac:dyDescent="0.25">
      <c r="A248" s="102" t="s">
        <v>391</v>
      </c>
      <c r="B248" s="109" t="s">
        <v>352</v>
      </c>
    </row>
    <row r="249" spans="1:2" ht="18" x14ac:dyDescent="0.25">
      <c r="A249" s="102" t="s">
        <v>268</v>
      </c>
      <c r="B249" s="109" t="s">
        <v>336</v>
      </c>
    </row>
    <row r="250" spans="1:2" ht="18" x14ac:dyDescent="0.25">
      <c r="A250" s="102" t="s">
        <v>424</v>
      </c>
      <c r="B250" s="109" t="s">
        <v>422</v>
      </c>
    </row>
    <row r="251" spans="1:2" ht="18" x14ac:dyDescent="0.25">
      <c r="A251" s="102" t="s">
        <v>270</v>
      </c>
      <c r="B251" s="109"/>
    </row>
    <row r="252" spans="1:2" ht="18" x14ac:dyDescent="0.25">
      <c r="A252" s="102" t="s">
        <v>271</v>
      </c>
      <c r="B252" s="109" t="s">
        <v>567</v>
      </c>
    </row>
    <row r="253" spans="1:2" ht="18" x14ac:dyDescent="0.25">
      <c r="A253" s="102" t="s">
        <v>272</v>
      </c>
      <c r="B253" s="109"/>
    </row>
    <row r="254" spans="1:2" ht="18" x14ac:dyDescent="0.25">
      <c r="A254" s="102"/>
      <c r="B254" s="109"/>
    </row>
    <row r="255" spans="1:2" ht="18" x14ac:dyDescent="0.25">
      <c r="A255" s="102" t="s">
        <v>273</v>
      </c>
      <c r="B255" s="109" t="s">
        <v>567</v>
      </c>
    </row>
    <row r="256" spans="1:2" ht="18" x14ac:dyDescent="0.25">
      <c r="A256" s="102" t="s">
        <v>274</v>
      </c>
      <c r="B256" s="109"/>
    </row>
    <row r="257" spans="1:2" ht="18" x14ac:dyDescent="0.25">
      <c r="A257" s="102" t="s">
        <v>275</v>
      </c>
      <c r="B257" s="109"/>
    </row>
    <row r="258" spans="1:2" ht="18" x14ac:dyDescent="0.25">
      <c r="A258" s="102" t="s">
        <v>389</v>
      </c>
      <c r="B258" s="109" t="s">
        <v>340</v>
      </c>
    </row>
    <row r="259" spans="1:2" ht="18" x14ac:dyDescent="0.25">
      <c r="A259" s="102" t="s">
        <v>388</v>
      </c>
      <c r="B259" s="109" t="s">
        <v>334</v>
      </c>
    </row>
    <row r="260" spans="1:2" ht="18" x14ac:dyDescent="0.25">
      <c r="A260" s="102" t="s">
        <v>387</v>
      </c>
      <c r="B260" s="109" t="s">
        <v>339</v>
      </c>
    </row>
    <row r="261" spans="1:2" ht="18" x14ac:dyDescent="0.25">
      <c r="A261" s="102" t="s">
        <v>279</v>
      </c>
      <c r="B261" s="109" t="s">
        <v>316</v>
      </c>
    </row>
    <row r="262" spans="1:2" ht="18" x14ac:dyDescent="0.25">
      <c r="A262" s="102" t="s">
        <v>562</v>
      </c>
      <c r="B262" s="109" t="s">
        <v>386</v>
      </c>
    </row>
    <row r="263" spans="1:2" ht="18" x14ac:dyDescent="0.25">
      <c r="A263" s="102" t="s">
        <v>281</v>
      </c>
      <c r="B263" s="109"/>
    </row>
    <row r="264" spans="1:2" ht="18" x14ac:dyDescent="0.25">
      <c r="A264" s="102" t="s">
        <v>596</v>
      </c>
      <c r="B264" s="109" t="s">
        <v>595</v>
      </c>
    </row>
    <row r="265" spans="1:2" ht="18" x14ac:dyDescent="0.25">
      <c r="A265" s="102" t="s">
        <v>283</v>
      </c>
      <c r="B265" s="109" t="s">
        <v>567</v>
      </c>
    </row>
    <row r="266" spans="1:2" ht="18" x14ac:dyDescent="0.25">
      <c r="A266" s="102" t="s">
        <v>284</v>
      </c>
      <c r="B266" s="109"/>
    </row>
    <row r="267" spans="1:2" ht="18" x14ac:dyDescent="0.25">
      <c r="A267" s="102" t="s">
        <v>300</v>
      </c>
      <c r="B267" s="109"/>
    </row>
    <row r="268" spans="1:2" ht="18" x14ac:dyDescent="0.25">
      <c r="A268" s="102" t="s">
        <v>285</v>
      </c>
      <c r="B268" s="109" t="s">
        <v>354</v>
      </c>
    </row>
    <row r="269" spans="1:2" ht="18" x14ac:dyDescent="0.25">
      <c r="A269" s="102" t="s">
        <v>390</v>
      </c>
      <c r="B269" s="109" t="s">
        <v>369</v>
      </c>
    </row>
    <row r="270" spans="1:2" ht="18" x14ac:dyDescent="0.25">
      <c r="A270" s="102" t="s">
        <v>301</v>
      </c>
      <c r="B270" s="109"/>
    </row>
    <row r="271" spans="1:2" ht="18" x14ac:dyDescent="0.25">
      <c r="A271" s="102" t="s">
        <v>288</v>
      </c>
      <c r="B271" s="109" t="s">
        <v>566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13</vt:lpstr>
      <vt:lpstr>Лист4</vt:lpstr>
      <vt:lpstr>25.01.23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Старшова Нина Васильевна</cp:lastModifiedBy>
  <cp:lastPrinted>2022-11-02T15:43:05Z</cp:lastPrinted>
  <dcterms:created xsi:type="dcterms:W3CDTF">2022-08-01T14:49:12Z</dcterms:created>
  <dcterms:modified xsi:type="dcterms:W3CDTF">2023-02-08T17:12:18Z</dcterms:modified>
</cp:coreProperties>
</file>