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75" windowWidth="17940" windowHeight="1249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Q256" i="1"/>
  <c r="P1"/>
  <c r="R276"/>
  <c r="J276"/>
  <c r="I276"/>
  <c r="H276"/>
  <c r="R275"/>
  <c r="J275"/>
  <c r="I275"/>
  <c r="H275"/>
  <c r="R274"/>
  <c r="J274"/>
  <c r="I274"/>
  <c r="H274"/>
  <c r="R273"/>
  <c r="J273"/>
  <c r="I273"/>
  <c r="H273"/>
  <c r="R272"/>
  <c r="J272"/>
  <c r="I272"/>
  <c r="H272"/>
  <c r="R271"/>
  <c r="J271"/>
  <c r="I271"/>
  <c r="H271"/>
  <c r="R270"/>
  <c r="J270"/>
  <c r="I270"/>
  <c r="H270"/>
  <c r="R269"/>
  <c r="J269"/>
  <c r="I269"/>
  <c r="H269"/>
  <c r="R268"/>
  <c r="R267"/>
  <c r="R266"/>
  <c r="R265"/>
  <c r="R264"/>
  <c r="R263"/>
  <c r="J263"/>
  <c r="I263"/>
  <c r="H263"/>
  <c r="R262"/>
  <c r="J262"/>
  <c r="I262"/>
  <c r="H262"/>
  <c r="R261"/>
  <c r="J261"/>
  <c r="I261"/>
  <c r="H261"/>
  <c r="R260"/>
  <c r="J260"/>
  <c r="I260"/>
  <c r="H260"/>
  <c r="R259"/>
  <c r="J259"/>
  <c r="I259"/>
  <c r="H259"/>
  <c r="R258"/>
  <c r="J258"/>
  <c r="I258"/>
  <c r="H258"/>
  <c r="R257"/>
  <c r="R256"/>
  <c r="R255"/>
  <c r="R254"/>
  <c r="J254"/>
  <c r="I254"/>
  <c r="H254"/>
  <c r="R253"/>
  <c r="J253"/>
  <c r="I253"/>
  <c r="H253"/>
  <c r="R252"/>
  <c r="R251"/>
  <c r="R250"/>
  <c r="J250"/>
  <c r="I250"/>
  <c r="H250"/>
  <c r="R249"/>
  <c r="J249"/>
  <c r="I249"/>
  <c r="H249"/>
  <c r="R248"/>
  <c r="R247"/>
  <c r="R246"/>
  <c r="R245"/>
  <c r="R244"/>
  <c r="R243"/>
  <c r="R242"/>
  <c r="J242"/>
  <c r="I242"/>
  <c r="H242"/>
  <c r="R241"/>
  <c r="R240"/>
  <c r="J240"/>
  <c r="I240"/>
  <c r="H240"/>
  <c r="R239"/>
  <c r="J239"/>
  <c r="I239"/>
  <c r="H239"/>
  <c r="R238"/>
  <c r="J238"/>
  <c r="I238"/>
  <c r="H238"/>
  <c r="R237"/>
  <c r="J237"/>
  <c r="I237"/>
  <c r="H237"/>
  <c r="R236"/>
  <c r="J236"/>
  <c r="I236"/>
  <c r="H236"/>
  <c r="R235"/>
  <c r="J235"/>
  <c r="I235"/>
  <c r="H235"/>
  <c r="R234"/>
  <c r="R233"/>
  <c r="R232"/>
  <c r="R231"/>
  <c r="J231"/>
  <c r="I231"/>
  <c r="H231"/>
  <c r="R230"/>
  <c r="J230"/>
  <c r="I230"/>
  <c r="H230"/>
  <c r="R229"/>
  <c r="J229"/>
  <c r="I229"/>
  <c r="H229"/>
  <c r="R228"/>
  <c r="J228"/>
  <c r="I228"/>
  <c r="H228"/>
  <c r="R227"/>
  <c r="J227"/>
  <c r="I227"/>
  <c r="H227"/>
  <c r="R226"/>
  <c r="J226"/>
  <c r="I226"/>
  <c r="H226"/>
  <c r="R225"/>
  <c r="R224"/>
  <c r="J224"/>
  <c r="I224"/>
  <c r="H224"/>
  <c r="R223"/>
  <c r="R222"/>
  <c r="J222"/>
  <c r="I222"/>
  <c r="H222"/>
  <c r="R221"/>
  <c r="R220"/>
  <c r="R219"/>
  <c r="R218"/>
  <c r="R217"/>
  <c r="R216"/>
  <c r="J216"/>
  <c r="I216"/>
  <c r="H216"/>
  <c r="R215"/>
  <c r="J215"/>
  <c r="I215"/>
  <c r="H215"/>
  <c r="R214"/>
  <c r="J214"/>
  <c r="I214"/>
  <c r="H214"/>
  <c r="R213"/>
  <c r="J213"/>
  <c r="I213"/>
  <c r="H213"/>
  <c r="R212"/>
  <c r="J212"/>
  <c r="I212"/>
  <c r="H212"/>
  <c r="R211"/>
  <c r="J211"/>
  <c r="I211"/>
  <c r="H211"/>
  <c r="R210"/>
  <c r="J210"/>
  <c r="I210"/>
  <c r="H210"/>
  <c r="R209"/>
  <c r="J209"/>
  <c r="I209"/>
  <c r="H209"/>
  <c r="R208"/>
  <c r="R207"/>
  <c r="R206"/>
  <c r="R205"/>
  <c r="R204"/>
  <c r="R203"/>
  <c r="R202"/>
  <c r="R201"/>
  <c r="J201"/>
  <c r="I201"/>
  <c r="H201"/>
  <c r="R200"/>
  <c r="J200"/>
  <c r="I200"/>
  <c r="H200"/>
  <c r="R199"/>
  <c r="J199"/>
  <c r="I199"/>
  <c r="H199"/>
  <c r="R198"/>
  <c r="R197"/>
  <c r="J197"/>
  <c r="I197"/>
  <c r="H197"/>
  <c r="R196"/>
  <c r="R195"/>
  <c r="R194"/>
  <c r="R193"/>
  <c r="J193"/>
  <c r="I193"/>
  <c r="H193"/>
  <c r="R192"/>
  <c r="J192"/>
  <c r="I192"/>
  <c r="H192"/>
  <c r="R191"/>
  <c r="R190"/>
  <c r="R189"/>
  <c r="J189"/>
  <c r="I189"/>
  <c r="H189"/>
  <c r="R188"/>
  <c r="J188"/>
  <c r="I188"/>
  <c r="H188"/>
  <c r="R187"/>
  <c r="J187"/>
  <c r="I187"/>
  <c r="H187"/>
  <c r="R186"/>
  <c r="R185"/>
  <c r="J185"/>
  <c r="I185"/>
  <c r="H185"/>
  <c r="R184"/>
  <c r="R183"/>
  <c r="R182"/>
  <c r="J182"/>
  <c r="I182"/>
  <c r="H182"/>
  <c r="R181"/>
  <c r="R180"/>
  <c r="J180"/>
  <c r="I180"/>
  <c r="H180"/>
  <c r="R179"/>
  <c r="R178"/>
  <c r="R177"/>
  <c r="J177"/>
  <c r="I177"/>
  <c r="H177"/>
  <c r="R176"/>
  <c r="J176"/>
  <c r="I176"/>
  <c r="H176"/>
  <c r="R175"/>
  <c r="J175"/>
  <c r="I175"/>
  <c r="H175"/>
  <c r="R174"/>
  <c r="J174"/>
  <c r="I174"/>
  <c r="H174"/>
  <c r="R173"/>
  <c r="J173"/>
  <c r="I173"/>
  <c r="H173"/>
  <c r="R172"/>
  <c r="J172"/>
  <c r="I172"/>
  <c r="H172"/>
  <c r="R171"/>
  <c r="R170"/>
  <c r="J170"/>
  <c r="I170"/>
  <c r="H170"/>
  <c r="R169"/>
  <c r="J169"/>
  <c r="I169"/>
  <c r="H169"/>
  <c r="R168"/>
  <c r="J168"/>
  <c r="I168"/>
  <c r="H168"/>
  <c r="R167"/>
  <c r="J167"/>
  <c r="I167"/>
  <c r="H167"/>
  <c r="R166"/>
  <c r="R165"/>
  <c r="J165"/>
  <c r="I165"/>
  <c r="H165"/>
  <c r="R164"/>
  <c r="R163"/>
  <c r="R162"/>
  <c r="R161"/>
  <c r="R160"/>
  <c r="J160"/>
  <c r="I160"/>
  <c r="H160"/>
  <c r="R159"/>
  <c r="J159"/>
  <c r="I159"/>
  <c r="H159"/>
  <c r="R158"/>
  <c r="J158"/>
  <c r="I158"/>
  <c r="H158"/>
  <c r="R157"/>
  <c r="J157"/>
  <c r="I157"/>
  <c r="H157"/>
  <c r="R156"/>
  <c r="J156"/>
  <c r="I156"/>
  <c r="H156"/>
  <c r="R155"/>
  <c r="J155"/>
  <c r="I155"/>
  <c r="H155"/>
  <c r="R154"/>
  <c r="J154"/>
  <c r="I154"/>
  <c r="H154"/>
  <c r="R153"/>
  <c r="R152"/>
  <c r="J152"/>
  <c r="I152"/>
  <c r="H152"/>
  <c r="R151"/>
  <c r="R150"/>
  <c r="J150"/>
  <c r="I150"/>
  <c r="H150"/>
  <c r="R149"/>
  <c r="J149"/>
  <c r="I149"/>
  <c r="H149"/>
  <c r="R148"/>
  <c r="J148"/>
  <c r="I148"/>
  <c r="H148"/>
  <c r="R147"/>
  <c r="J147"/>
  <c r="I147"/>
  <c r="H147"/>
  <c r="R146"/>
  <c r="R145"/>
  <c r="R144"/>
  <c r="R143"/>
  <c r="J143"/>
  <c r="I143"/>
  <c r="H143"/>
  <c r="R142"/>
  <c r="R141"/>
  <c r="R140"/>
  <c r="J140"/>
  <c r="I140"/>
  <c r="H140"/>
  <c r="R139"/>
  <c r="R138"/>
  <c r="J138"/>
  <c r="I138"/>
  <c r="H138"/>
  <c r="R137"/>
  <c r="J137"/>
  <c r="I137"/>
  <c r="H137"/>
  <c r="R136"/>
  <c r="J136"/>
  <c r="I136"/>
  <c r="H136"/>
  <c r="R135"/>
  <c r="J135"/>
  <c r="I135"/>
  <c r="H135"/>
  <c r="R134"/>
  <c r="J134"/>
  <c r="I134"/>
  <c r="H134"/>
  <c r="R133"/>
  <c r="J133"/>
  <c r="I133"/>
  <c r="H133"/>
  <c r="R132"/>
  <c r="R131"/>
  <c r="R130"/>
  <c r="J130"/>
  <c r="I130"/>
  <c r="H130"/>
  <c r="R129"/>
  <c r="J129"/>
  <c r="I129"/>
  <c r="H129"/>
  <c r="R128"/>
  <c r="J128"/>
  <c r="I128"/>
  <c r="H128"/>
  <c r="R127"/>
  <c r="R126"/>
  <c r="J126"/>
  <c r="I126"/>
  <c r="H126"/>
  <c r="R125"/>
  <c r="J125"/>
  <c r="I125"/>
  <c r="H125"/>
  <c r="R124"/>
  <c r="J124"/>
  <c r="I124"/>
  <c r="H124"/>
  <c r="R123"/>
  <c r="J123"/>
  <c r="I123"/>
  <c r="H123"/>
  <c r="R122"/>
  <c r="J122"/>
  <c r="I122"/>
  <c r="H122"/>
  <c r="R121"/>
  <c r="R120"/>
  <c r="J120"/>
  <c r="I120"/>
  <c r="H120"/>
  <c r="R119"/>
  <c r="J119"/>
  <c r="I119"/>
  <c r="H119"/>
  <c r="R118"/>
  <c r="J118"/>
  <c r="I118"/>
  <c r="H118"/>
  <c r="R117"/>
  <c r="J117"/>
  <c r="I117"/>
  <c r="H117"/>
  <c r="R116"/>
  <c r="J116"/>
  <c r="I116"/>
  <c r="H116"/>
  <c r="R115"/>
  <c r="J115"/>
  <c r="I115"/>
  <c r="H115"/>
  <c r="R114"/>
  <c r="J114"/>
  <c r="I114"/>
  <c r="H114"/>
  <c r="R113"/>
  <c r="J113"/>
  <c r="I113"/>
  <c r="H113"/>
  <c r="R112"/>
  <c r="J112"/>
  <c r="I112"/>
  <c r="H112"/>
  <c r="R111"/>
  <c r="J111"/>
  <c r="I111"/>
  <c r="H111"/>
  <c r="R110"/>
  <c r="J110"/>
  <c r="I110"/>
  <c r="H110"/>
  <c r="R109"/>
  <c r="J109"/>
  <c r="I109"/>
  <c r="H109"/>
  <c r="R108"/>
  <c r="J108"/>
  <c r="I108"/>
  <c r="H108"/>
  <c r="R107"/>
  <c r="J107"/>
  <c r="I107"/>
  <c r="H107"/>
  <c r="R106"/>
  <c r="R105"/>
  <c r="R104"/>
  <c r="J104"/>
  <c r="I104"/>
  <c r="H104"/>
  <c r="R103"/>
  <c r="J103"/>
  <c r="I103"/>
  <c r="H103"/>
  <c r="R102"/>
  <c r="J102"/>
  <c r="I102"/>
  <c r="H102"/>
  <c r="R101"/>
  <c r="J101"/>
  <c r="I101"/>
  <c r="H101"/>
  <c r="R100"/>
  <c r="J100"/>
  <c r="I100"/>
  <c r="H100"/>
  <c r="R99"/>
  <c r="J99"/>
  <c r="I99"/>
  <c r="H99"/>
  <c r="R98"/>
  <c r="J98"/>
  <c r="I98"/>
  <c r="H98"/>
  <c r="R97"/>
  <c r="J97"/>
  <c r="I97"/>
  <c r="H97"/>
  <c r="R96"/>
  <c r="J96"/>
  <c r="I96"/>
  <c r="H96"/>
  <c r="R95"/>
  <c r="J95"/>
  <c r="I95"/>
  <c r="H95"/>
  <c r="R94"/>
  <c r="J94"/>
  <c r="I94"/>
  <c r="H94"/>
  <c r="R93"/>
  <c r="J93"/>
  <c r="I93"/>
  <c r="H93"/>
  <c r="R92"/>
  <c r="R91"/>
  <c r="J91"/>
  <c r="I91"/>
  <c r="H91"/>
  <c r="R90"/>
  <c r="R89"/>
  <c r="J89"/>
  <c r="I89"/>
  <c r="H89"/>
  <c r="R88"/>
  <c r="J88"/>
  <c r="I88"/>
  <c r="H88"/>
  <c r="R87"/>
  <c r="R86"/>
  <c r="J86"/>
  <c r="I86"/>
  <c r="H86"/>
  <c r="R85"/>
  <c r="R84"/>
  <c r="R83"/>
  <c r="J83"/>
  <c r="I83"/>
  <c r="H83"/>
  <c r="R82"/>
  <c r="J82"/>
  <c r="I82"/>
  <c r="H82"/>
  <c r="R81"/>
  <c r="J81"/>
  <c r="I81"/>
  <c r="H81"/>
  <c r="R80"/>
  <c r="R79"/>
  <c r="R78"/>
  <c r="R77"/>
  <c r="R76"/>
  <c r="J76"/>
  <c r="I76"/>
  <c r="H76"/>
  <c r="R75"/>
  <c r="R74"/>
  <c r="R73"/>
  <c r="J73"/>
  <c r="I73"/>
  <c r="H73"/>
  <c r="R72"/>
  <c r="J72"/>
  <c r="I72"/>
  <c r="H72"/>
  <c r="R71"/>
  <c r="R70"/>
  <c r="J70"/>
  <c r="I70"/>
  <c r="H70"/>
  <c r="R69"/>
  <c r="J69"/>
  <c r="I69"/>
  <c r="H69"/>
  <c r="R68"/>
  <c r="J68"/>
  <c r="I68"/>
  <c r="H68"/>
  <c r="R67"/>
  <c r="J67"/>
  <c r="I67"/>
  <c r="H67"/>
  <c r="R66"/>
  <c r="R65"/>
  <c r="J65"/>
  <c r="I65"/>
  <c r="H65"/>
  <c r="R64"/>
  <c r="R63"/>
  <c r="J63"/>
  <c r="I63"/>
  <c r="H63"/>
  <c r="R62"/>
  <c r="J62"/>
  <c r="I62"/>
  <c r="H62"/>
  <c r="R61"/>
  <c r="R60"/>
  <c r="J60"/>
  <c r="I60"/>
  <c r="H60"/>
  <c r="R59"/>
  <c r="R58"/>
  <c r="J58"/>
  <c r="I58"/>
  <c r="H58"/>
  <c r="R57"/>
  <c r="J57"/>
  <c r="I57"/>
  <c r="H57"/>
  <c r="R56"/>
  <c r="J56"/>
  <c r="I56"/>
  <c r="H56"/>
  <c r="R55"/>
  <c r="J55"/>
  <c r="I55"/>
  <c r="H55"/>
  <c r="R54"/>
  <c r="R53"/>
  <c r="J53"/>
  <c r="I53"/>
  <c r="H53"/>
  <c r="R52"/>
  <c r="J52"/>
  <c r="I52"/>
  <c r="H52"/>
  <c r="R51"/>
  <c r="R50"/>
  <c r="R49"/>
  <c r="R48"/>
  <c r="J48"/>
  <c r="I48"/>
  <c r="H48"/>
  <c r="R47"/>
  <c r="J47"/>
  <c r="I47"/>
  <c r="H47"/>
  <c r="R46"/>
  <c r="J46"/>
  <c r="I46"/>
  <c r="H46"/>
  <c r="R45"/>
  <c r="R44"/>
  <c r="J44"/>
  <c r="I44"/>
  <c r="H44"/>
  <c r="R43"/>
  <c r="J43"/>
  <c r="I43"/>
  <c r="H43"/>
  <c r="R42"/>
  <c r="J42"/>
  <c r="I42"/>
  <c r="H42"/>
  <c r="R41"/>
  <c r="J41"/>
  <c r="I41"/>
  <c r="H41"/>
  <c r="R40"/>
  <c r="I40"/>
  <c r="H40"/>
  <c r="R39"/>
  <c r="J39"/>
  <c r="I39"/>
  <c r="H39"/>
  <c r="R38"/>
  <c r="J38"/>
  <c r="I38"/>
  <c r="H38"/>
  <c r="R37"/>
  <c r="J37"/>
  <c r="I37"/>
  <c r="H37"/>
  <c r="R36"/>
  <c r="J36"/>
  <c r="I36"/>
  <c r="H36"/>
  <c r="R35"/>
  <c r="J35"/>
  <c r="I35"/>
  <c r="H35"/>
  <c r="R34"/>
  <c r="J34"/>
  <c r="I34"/>
  <c r="H34"/>
  <c r="R33"/>
  <c r="J33"/>
  <c r="I33"/>
  <c r="H33"/>
  <c r="R32"/>
  <c r="R31"/>
  <c r="J31"/>
  <c r="I31"/>
  <c r="H31"/>
  <c r="R30"/>
  <c r="J30"/>
  <c r="I30"/>
  <c r="H30"/>
  <c r="R29"/>
  <c r="J29"/>
  <c r="I29"/>
  <c r="H29"/>
  <c r="R28"/>
  <c r="R27"/>
  <c r="J27"/>
  <c r="I27"/>
  <c r="H27"/>
  <c r="R26"/>
  <c r="J26"/>
  <c r="I26"/>
  <c r="H26"/>
  <c r="R25"/>
  <c r="J25"/>
  <c r="I25"/>
  <c r="H25"/>
  <c r="R24"/>
  <c r="J24"/>
  <c r="I24"/>
  <c r="H24"/>
  <c r="R23"/>
  <c r="R22"/>
  <c r="R21"/>
  <c r="J21"/>
  <c r="I21"/>
  <c r="H21"/>
  <c r="R20"/>
  <c r="J20"/>
  <c r="I20"/>
  <c r="H20"/>
  <c r="R19"/>
  <c r="R18"/>
  <c r="R17"/>
  <c r="R16"/>
  <c r="J16"/>
  <c r="I16"/>
  <c r="H16"/>
  <c r="R15"/>
  <c r="J15"/>
  <c r="I15"/>
  <c r="H15"/>
  <c r="R14"/>
  <c r="J14"/>
  <c r="I14"/>
  <c r="H14"/>
  <c r="R13"/>
  <c r="J13"/>
  <c r="I13"/>
  <c r="H13"/>
  <c r="R12"/>
  <c r="J12"/>
  <c r="I12"/>
  <c r="H12"/>
  <c r="R11"/>
  <c r="J11"/>
  <c r="I11"/>
  <c r="H11"/>
  <c r="R10"/>
  <c r="J10"/>
  <c r="I10"/>
  <c r="H10"/>
  <c r="Q9"/>
  <c r="K9"/>
  <c r="A7"/>
  <c r="M85"/>
  <c r="J1"/>
  <c r="I1"/>
  <c r="H1"/>
  <c r="G1"/>
  <c r="F1"/>
  <c r="E1"/>
  <c r="D1"/>
  <c r="C1"/>
  <c r="B1"/>
  <c r="M10" l="1"/>
  <c r="N11"/>
  <c r="M12"/>
  <c r="N13"/>
  <c r="M14"/>
  <c r="N15"/>
  <c r="M16"/>
  <c r="N20"/>
  <c r="M21"/>
  <c r="M24"/>
  <c r="N25"/>
  <c r="M26"/>
  <c r="N27"/>
  <c r="M29"/>
  <c r="N30"/>
  <c r="M31"/>
  <c r="N33"/>
  <c r="M34"/>
  <c r="N35"/>
  <c r="M36"/>
  <c r="N37"/>
  <c r="M38"/>
  <c r="N39"/>
  <c r="M41"/>
  <c r="N42"/>
  <c r="M43"/>
  <c r="N44"/>
  <c r="M46"/>
  <c r="N47"/>
  <c r="M48"/>
  <c r="N52"/>
  <c r="M53"/>
  <c r="N55"/>
  <c r="M56"/>
  <c r="N57"/>
  <c r="M58"/>
  <c r="N60"/>
  <c r="M62"/>
  <c r="N63"/>
  <c r="M65"/>
  <c r="N67"/>
  <c r="M68"/>
  <c r="N69"/>
  <c r="M70"/>
  <c r="N72"/>
  <c r="M73"/>
  <c r="N76"/>
  <c r="M81"/>
  <c r="N82"/>
  <c r="M83"/>
  <c r="N86"/>
  <c r="M88"/>
  <c r="N89"/>
  <c r="M91"/>
  <c r="N93"/>
  <c r="M94"/>
  <c r="N99"/>
  <c r="N10"/>
  <c r="M11"/>
  <c r="O11" s="1"/>
  <c r="N12"/>
  <c r="M13"/>
  <c r="O13" s="1"/>
  <c r="N14"/>
  <c r="M15"/>
  <c r="O15" s="1"/>
  <c r="N16"/>
  <c r="M20"/>
  <c r="N21"/>
  <c r="N24"/>
  <c r="M25"/>
  <c r="N26"/>
  <c r="O26" s="1"/>
  <c r="M27"/>
  <c r="N29"/>
  <c r="O29" s="1"/>
  <c r="M30"/>
  <c r="N31"/>
  <c r="O31" s="1"/>
  <c r="M33"/>
  <c r="N34"/>
  <c r="M35"/>
  <c r="N36"/>
  <c r="M37"/>
  <c r="N38"/>
  <c r="M39"/>
  <c r="N41"/>
  <c r="M42"/>
  <c r="N43"/>
  <c r="O43" s="1"/>
  <c r="M44"/>
  <c r="N46"/>
  <c r="O46" s="1"/>
  <c r="M47"/>
  <c r="N48"/>
  <c r="O48" s="1"/>
  <c r="M52"/>
  <c r="N53"/>
  <c r="M55"/>
  <c r="N56"/>
  <c r="O56" s="1"/>
  <c r="M57"/>
  <c r="N58"/>
  <c r="O58" s="1"/>
  <c r="M60"/>
  <c r="N62"/>
  <c r="O62" s="1"/>
  <c r="M63"/>
  <c r="N65"/>
  <c r="M67"/>
  <c r="N68"/>
  <c r="O68" s="1"/>
  <c r="M69"/>
  <c r="N70"/>
  <c r="O70" s="1"/>
  <c r="M72"/>
  <c r="N73"/>
  <c r="O73" s="1"/>
  <c r="M76"/>
  <c r="N81"/>
  <c r="M82"/>
  <c r="N83"/>
  <c r="O83" s="1"/>
  <c r="M86"/>
  <c r="N88"/>
  <c r="O88" s="1"/>
  <c r="M89"/>
  <c r="N91"/>
  <c r="O91" s="1"/>
  <c r="M93"/>
  <c r="N94"/>
  <c r="M95"/>
  <c r="N96"/>
  <c r="M97"/>
  <c r="O10"/>
  <c r="O37"/>
  <c r="O20"/>
  <c r="O41"/>
  <c r="O53"/>
  <c r="O65"/>
  <c r="O81"/>
  <c r="O94"/>
  <c r="N267"/>
  <c r="O267" s="1"/>
  <c r="N255"/>
  <c r="N252"/>
  <c r="O252" s="1"/>
  <c r="N246"/>
  <c r="O246" s="1"/>
  <c r="N233"/>
  <c r="N232"/>
  <c r="N225"/>
  <c r="N218"/>
  <c r="N217"/>
  <c r="O217" s="1"/>
  <c r="N205"/>
  <c r="O205" s="1"/>
  <c r="N203"/>
  <c r="N202"/>
  <c r="N197"/>
  <c r="N195"/>
  <c r="N194"/>
  <c r="O194" s="1"/>
  <c r="N192"/>
  <c r="N275"/>
  <c r="N272"/>
  <c r="N270"/>
  <c r="N268"/>
  <c r="O268" s="1"/>
  <c r="N266"/>
  <c r="N265"/>
  <c r="N264"/>
  <c r="N263"/>
  <c r="N261"/>
  <c r="N259"/>
  <c r="N257"/>
  <c r="N253"/>
  <c r="N251"/>
  <c r="N250"/>
  <c r="N248"/>
  <c r="N247"/>
  <c r="O247" s="1"/>
  <c r="N245"/>
  <c r="N244"/>
  <c r="N243"/>
  <c r="O243" s="1"/>
  <c r="N241"/>
  <c r="O241" s="1"/>
  <c r="N238"/>
  <c r="N236"/>
  <c r="N234"/>
  <c r="O234" s="1"/>
  <c r="N230"/>
  <c r="N228"/>
  <c r="N221"/>
  <c r="N220"/>
  <c r="N219"/>
  <c r="O219" s="1"/>
  <c r="N206"/>
  <c r="O206" s="1"/>
  <c r="N200"/>
  <c r="N198"/>
  <c r="O198" s="1"/>
  <c r="N191"/>
  <c r="O191" s="1"/>
  <c r="N178"/>
  <c r="O178" s="1"/>
  <c r="N163"/>
  <c r="N162"/>
  <c r="N161"/>
  <c r="O161" s="1"/>
  <c r="N190"/>
  <c r="N189"/>
  <c r="N187"/>
  <c r="N184"/>
  <c r="N183"/>
  <c r="O183" s="1"/>
  <c r="N181"/>
  <c r="O181" s="1"/>
  <c r="N179"/>
  <c r="O179" s="1"/>
  <c r="N177"/>
  <c r="N175"/>
  <c r="N173"/>
  <c r="N171"/>
  <c r="N168"/>
  <c r="N166"/>
  <c r="O166" s="1"/>
  <c r="N164"/>
  <c r="O164" s="1"/>
  <c r="N117"/>
  <c r="M22"/>
  <c r="M23"/>
  <c r="N28"/>
  <c r="O28" s="1"/>
  <c r="N32"/>
  <c r="O32" s="1"/>
  <c r="N54"/>
  <c r="M61"/>
  <c r="N64"/>
  <c r="O64" s="1"/>
  <c r="N66"/>
  <c r="O66" s="1"/>
  <c r="N71"/>
  <c r="N74"/>
  <c r="N75"/>
  <c r="N87"/>
  <c r="N92"/>
  <c r="N100"/>
  <c r="M101"/>
  <c r="N102"/>
  <c r="M103"/>
  <c r="N104"/>
  <c r="M107"/>
  <c r="N108"/>
  <c r="M109"/>
  <c r="N110"/>
  <c r="M111"/>
  <c r="N112"/>
  <c r="M113"/>
  <c r="N114"/>
  <c r="M115"/>
  <c r="N116"/>
  <c r="M117"/>
  <c r="O117" s="1"/>
  <c r="N118"/>
  <c r="M119"/>
  <c r="N120"/>
  <c r="M122"/>
  <c r="N123"/>
  <c r="M124"/>
  <c r="N125"/>
  <c r="M126"/>
  <c r="N128"/>
  <c r="M129"/>
  <c r="N130"/>
  <c r="N134"/>
  <c r="M135"/>
  <c r="N136"/>
  <c r="M137"/>
  <c r="N138"/>
  <c r="M140"/>
  <c r="N143"/>
  <c r="N147"/>
  <c r="M148"/>
  <c r="N149"/>
  <c r="M150"/>
  <c r="N152"/>
  <c r="M154"/>
  <c r="N155"/>
  <c r="M156"/>
  <c r="N157"/>
  <c r="M158"/>
  <c r="N159"/>
  <c r="M160"/>
  <c r="N165"/>
  <c r="M167"/>
  <c r="M169"/>
  <c r="N170"/>
  <c r="M172"/>
  <c r="N182"/>
  <c r="M266"/>
  <c r="O266" s="1"/>
  <c r="M265"/>
  <c r="O265" s="1"/>
  <c r="M264"/>
  <c r="O264" s="1"/>
  <c r="M257"/>
  <c r="O257" s="1"/>
  <c r="M251"/>
  <c r="O251" s="1"/>
  <c r="M248"/>
  <c r="O248" s="1"/>
  <c r="M245"/>
  <c r="O245" s="1"/>
  <c r="M244"/>
  <c r="O244" s="1"/>
  <c r="M221"/>
  <c r="M220"/>
  <c r="O220" s="1"/>
  <c r="M193"/>
  <c r="M276"/>
  <c r="M274"/>
  <c r="M271"/>
  <c r="M269"/>
  <c r="M262"/>
  <c r="M260"/>
  <c r="M258"/>
  <c r="M255"/>
  <c r="M254"/>
  <c r="M249"/>
  <c r="M242"/>
  <c r="M239"/>
  <c r="M237"/>
  <c r="M235"/>
  <c r="M233"/>
  <c r="O233" s="1"/>
  <c r="M232"/>
  <c r="M231"/>
  <c r="M229"/>
  <c r="M225"/>
  <c r="O225" s="1"/>
  <c r="M218"/>
  <c r="M203"/>
  <c r="O203" s="1"/>
  <c r="M202"/>
  <c r="M201"/>
  <c r="M199"/>
  <c r="M195"/>
  <c r="O195" s="1"/>
  <c r="M190"/>
  <c r="O190" s="1"/>
  <c r="M188"/>
  <c r="M184"/>
  <c r="M171"/>
  <c r="O171" s="1"/>
  <c r="M185"/>
  <c r="M182"/>
  <c r="O182" s="1"/>
  <c r="M180"/>
  <c r="M176"/>
  <c r="M174"/>
  <c r="M163"/>
  <c r="O163" s="1"/>
  <c r="M162"/>
  <c r="O162" s="1"/>
  <c r="N22"/>
  <c r="N23"/>
  <c r="N61"/>
  <c r="M71"/>
  <c r="M74"/>
  <c r="O74" s="1"/>
  <c r="M75"/>
  <c r="N85"/>
  <c r="O85" s="1"/>
  <c r="M87"/>
  <c r="O87" s="1"/>
  <c r="N90"/>
  <c r="O90" s="1"/>
  <c r="M92"/>
  <c r="N95"/>
  <c r="O95" s="1"/>
  <c r="M96"/>
  <c r="N97"/>
  <c r="O97" s="1"/>
  <c r="M99"/>
  <c r="M100"/>
  <c r="O100" s="1"/>
  <c r="N101"/>
  <c r="M102"/>
  <c r="O102" s="1"/>
  <c r="N103"/>
  <c r="M104"/>
  <c r="O104" s="1"/>
  <c r="N107"/>
  <c r="M108"/>
  <c r="O108" s="1"/>
  <c r="N109"/>
  <c r="M110"/>
  <c r="O110" s="1"/>
  <c r="N111"/>
  <c r="M112"/>
  <c r="O112" s="1"/>
  <c r="N113"/>
  <c r="M114"/>
  <c r="O114" s="1"/>
  <c r="N115"/>
  <c r="M116"/>
  <c r="O116" s="1"/>
  <c r="M118"/>
  <c r="O118" s="1"/>
  <c r="N119"/>
  <c r="M120"/>
  <c r="O120" s="1"/>
  <c r="N122"/>
  <c r="M123"/>
  <c r="O123" s="1"/>
  <c r="N124"/>
  <c r="M125"/>
  <c r="O125" s="1"/>
  <c r="N126"/>
  <c r="M128"/>
  <c r="O128" s="1"/>
  <c r="N129"/>
  <c r="M130"/>
  <c r="O130" s="1"/>
  <c r="M134"/>
  <c r="O134" s="1"/>
  <c r="N135"/>
  <c r="M136"/>
  <c r="O136" s="1"/>
  <c r="N137"/>
  <c r="M138"/>
  <c r="O138" s="1"/>
  <c r="N140"/>
  <c r="M143"/>
  <c r="O143" s="1"/>
  <c r="M147"/>
  <c r="O147" s="1"/>
  <c r="N148"/>
  <c r="M149"/>
  <c r="O149" s="1"/>
  <c r="N150"/>
  <c r="M152"/>
  <c r="O152" s="1"/>
  <c r="N154"/>
  <c r="M155"/>
  <c r="O155" s="1"/>
  <c r="Q155" s="1"/>
  <c r="N156"/>
  <c r="M157"/>
  <c r="O157" s="1"/>
  <c r="N158"/>
  <c r="M159"/>
  <c r="O159" s="1"/>
  <c r="N160"/>
  <c r="M165"/>
  <c r="O165" s="1"/>
  <c r="N167"/>
  <c r="M168"/>
  <c r="N169"/>
  <c r="M170"/>
  <c r="N172"/>
  <c r="M173"/>
  <c r="N174"/>
  <c r="M175"/>
  <c r="O175" s="1"/>
  <c r="N176"/>
  <c r="M177"/>
  <c r="N180"/>
  <c r="N185"/>
  <c r="M187"/>
  <c r="O187" s="1"/>
  <c r="N188"/>
  <c r="M189"/>
  <c r="O189" s="1"/>
  <c r="M192"/>
  <c r="N193"/>
  <c r="M197"/>
  <c r="O197" s="1"/>
  <c r="N199"/>
  <c r="M200"/>
  <c r="N201"/>
  <c r="M209"/>
  <c r="N210"/>
  <c r="M211"/>
  <c r="N212"/>
  <c r="M213"/>
  <c r="N214"/>
  <c r="M215"/>
  <c r="N216"/>
  <c r="M222"/>
  <c r="N224"/>
  <c r="M226"/>
  <c r="N227"/>
  <c r="M228"/>
  <c r="O228" s="1"/>
  <c r="N229"/>
  <c r="M230"/>
  <c r="N231"/>
  <c r="N249"/>
  <c r="M250"/>
  <c r="O250" s="1"/>
  <c r="N258"/>
  <c r="M259"/>
  <c r="O259" s="1"/>
  <c r="N260"/>
  <c r="M261"/>
  <c r="O261" s="1"/>
  <c r="N262"/>
  <c r="M263"/>
  <c r="O263" s="1"/>
  <c r="N269"/>
  <c r="M270"/>
  <c r="O270" s="1"/>
  <c r="N271"/>
  <c r="M272"/>
  <c r="O272" s="1"/>
  <c r="N209"/>
  <c r="M210"/>
  <c r="O210" s="1"/>
  <c r="N211"/>
  <c r="M212"/>
  <c r="O212" s="1"/>
  <c r="N213"/>
  <c r="M214"/>
  <c r="O214" s="1"/>
  <c r="N215"/>
  <c r="M216"/>
  <c r="O216" s="1"/>
  <c r="N222"/>
  <c r="M224"/>
  <c r="O224" s="1"/>
  <c r="N226"/>
  <c r="M227"/>
  <c r="O227" s="1"/>
  <c r="N235"/>
  <c r="M236"/>
  <c r="O236" s="1"/>
  <c r="N237"/>
  <c r="M238"/>
  <c r="O238" s="1"/>
  <c r="N239"/>
  <c r="N242"/>
  <c r="M253"/>
  <c r="N254"/>
  <c r="N274"/>
  <c r="M275"/>
  <c r="O275" s="1"/>
  <c r="N276"/>
  <c r="O35" l="1"/>
  <c r="O253"/>
  <c r="O230"/>
  <c r="O200"/>
  <c r="O192"/>
  <c r="O177"/>
  <c r="O173"/>
  <c r="O170"/>
  <c r="O168"/>
  <c r="O99"/>
  <c r="O96"/>
  <c r="O92"/>
  <c r="O75"/>
  <c r="O71"/>
  <c r="O184"/>
  <c r="O202"/>
  <c r="O218"/>
  <c r="O232"/>
  <c r="O255"/>
  <c r="O221"/>
  <c r="O93"/>
  <c r="O89"/>
  <c r="O86"/>
  <c r="O82"/>
  <c r="O76"/>
  <c r="O72"/>
  <c r="O69"/>
  <c r="O67"/>
  <c r="O63"/>
  <c r="O60"/>
  <c r="O57"/>
  <c r="O55"/>
  <c r="O52"/>
  <c r="O47"/>
  <c r="O44"/>
  <c r="O42"/>
  <c r="O39"/>
  <c r="O33"/>
  <c r="O30"/>
  <c r="O27"/>
  <c r="O25"/>
  <c r="N1"/>
  <c r="O21"/>
  <c r="O16"/>
  <c r="O14"/>
  <c r="O12"/>
  <c r="O38"/>
  <c r="O36"/>
  <c r="O34"/>
  <c r="O24"/>
  <c r="Q159"/>
  <c r="Q62"/>
  <c r="Q53"/>
  <c r="O226"/>
  <c r="O222"/>
  <c r="O215"/>
  <c r="O213"/>
  <c r="O211"/>
  <c r="O209"/>
  <c r="O174"/>
  <c r="O180"/>
  <c r="O185"/>
  <c r="O199"/>
  <c r="O229"/>
  <c r="O235"/>
  <c r="O239"/>
  <c r="O249"/>
  <c r="O260"/>
  <c r="O269"/>
  <c r="O274"/>
  <c r="O193"/>
  <c r="O172"/>
  <c r="O169"/>
  <c r="O140"/>
  <c r="O137"/>
  <c r="O135"/>
  <c r="O61"/>
  <c r="O23"/>
  <c r="Q23" s="1"/>
  <c r="Q146"/>
  <c r="Q78"/>
  <c r="Q261"/>
  <c r="O176"/>
  <c r="O188"/>
  <c r="O201"/>
  <c r="O231"/>
  <c r="O237"/>
  <c r="O242"/>
  <c r="O254"/>
  <c r="O258"/>
  <c r="O262"/>
  <c r="O271"/>
  <c r="O276"/>
  <c r="O167"/>
  <c r="O160"/>
  <c r="O158"/>
  <c r="O156"/>
  <c r="O154"/>
  <c r="O150"/>
  <c r="O148"/>
  <c r="O129"/>
  <c r="O126"/>
  <c r="O124"/>
  <c r="O122"/>
  <c r="O119"/>
  <c r="O115"/>
  <c r="O113"/>
  <c r="O111"/>
  <c r="O109"/>
  <c r="O107"/>
  <c r="O103"/>
  <c r="O101"/>
  <c r="O22"/>
  <c r="M1"/>
  <c r="Q251"/>
  <c r="Q232"/>
  <c r="Q136"/>
  <c r="Q80"/>
  <c r="Q63"/>
  <c r="Q21"/>
  <c r="Q50"/>
  <c r="Q118"/>
  <c r="Q175"/>
  <c r="Q215"/>
  <c r="Q212"/>
  <c r="Q178"/>
  <c r="Q241"/>
  <c r="Q71"/>
  <c r="Q142"/>
  <c r="Q60"/>
  <c r="Q267"/>
  <c r="Q238"/>
  <c r="Q196"/>
  <c r="Q42"/>
  <c r="Q168"/>
  <c r="Q171"/>
  <c r="Q134"/>
  <c r="Q14"/>
  <c r="Q165"/>
  <c r="Q76"/>
  <c r="Q145"/>
  <c r="Q122"/>
  <c r="Q148"/>
  <c r="Q90"/>
  <c r="Q172"/>
  <c r="Q33"/>
  <c r="Q17"/>
  <c r="Q88"/>
  <c r="Q119"/>
  <c r="Q129"/>
  <c r="Q41"/>
  <c r="Q197"/>
  <c r="Q34"/>
  <c r="Q260" l="1"/>
  <c r="Q126"/>
  <c r="Q169"/>
  <c r="Q138"/>
  <c r="Q237"/>
  <c r="Q235"/>
  <c r="Q107"/>
  <c r="O1"/>
  <c r="Q109"/>
  <c r="Q180"/>
  <c r="Q149"/>
  <c r="Q233"/>
  <c r="Q231"/>
  <c r="L1"/>
  <c r="Q249"/>
  <c r="Q65"/>
  <c r="Q163"/>
  <c r="Q150"/>
  <c r="Q39"/>
  <c r="Q240"/>
  <c r="Q68"/>
  <c r="Q22"/>
  <c r="Q228"/>
  <c r="Q234"/>
  <c r="Q48"/>
  <c r="Q201"/>
  <c r="Q189"/>
  <c r="Q170"/>
  <c r="Q265"/>
  <c r="Q27"/>
  <c r="Q117"/>
  <c r="Q20"/>
  <c r="Q161"/>
  <c r="Q77"/>
  <c r="Q72"/>
  <c r="Q266"/>
  <c r="Q35"/>
  <c r="Q188"/>
  <c r="Q143"/>
  <c r="Q81"/>
  <c r="Q30"/>
  <c r="Q147"/>
  <c r="Q125"/>
  <c r="Q96"/>
  <c r="Q38"/>
  <c r="Q15"/>
  <c r="Q106"/>
  <c r="Q253"/>
  <c r="Q239"/>
  <c r="Q274"/>
  <c r="Q24"/>
  <c r="Q46"/>
  <c r="Q262"/>
  <c r="Q104"/>
  <c r="Q208"/>
  <c r="Q217"/>
  <c r="Q194"/>
  <c r="Q25"/>
  <c r="Q98"/>
  <c r="Q74"/>
  <c r="Q93"/>
  <c r="Q92"/>
  <c r="Q213"/>
  <c r="Q11"/>
  <c r="Q131"/>
  <c r="Q157"/>
  <c r="Q18"/>
  <c r="Q132"/>
  <c r="Q137"/>
  <c r="Q207"/>
  <c r="Q111"/>
  <c r="Q242"/>
  <c r="Q182"/>
  <c r="Q160"/>
  <c r="Q64"/>
  <c r="Q55"/>
  <c r="Q44"/>
  <c r="Q28"/>
  <c r="Q244"/>
  <c r="Q227"/>
  <c r="Q12"/>
  <c r="Q32"/>
  <c r="Q84"/>
  <c r="Q140"/>
  <c r="Q191"/>
  <c r="Q216"/>
  <c r="Q275"/>
  <c r="Q36"/>
  <c r="Q43"/>
  <c r="Q83"/>
  <c r="Q97"/>
  <c r="Q220"/>
  <c r="Q230"/>
  <c r="Q268"/>
  <c r="Q184"/>
  <c r="Q121"/>
  <c r="Q229"/>
  <c r="Q114"/>
  <c r="Q246"/>
  <c r="Q223"/>
  <c r="Q124"/>
  <c r="Q57"/>
  <c r="Q47"/>
  <c r="Q26"/>
  <c r="Q204"/>
  <c r="Q87"/>
  <c r="Q37"/>
  <c r="Q99"/>
  <c r="Q200"/>
  <c r="Q113"/>
  <c r="Q102"/>
  <c r="Q152"/>
  <c r="Q127"/>
  <c r="Q151"/>
  <c r="Q187"/>
  <c r="Q193"/>
  <c r="Q225"/>
  <c r="Q243"/>
  <c r="Q79"/>
  <c r="Q110"/>
  <c r="Q133"/>
  <c r="Q183"/>
  <c r="Q49"/>
  <c r="Q86"/>
  <c r="Q250" l="1"/>
  <c r="Q179"/>
  <c r="Q248"/>
  <c r="Q153"/>
  <c r="Q54"/>
  <c r="Q177"/>
  <c r="Q85"/>
  <c r="Q257"/>
  <c r="Q139"/>
  <c r="Q141"/>
  <c r="Q162"/>
  <c r="Q51"/>
  <c r="Q205"/>
  <c r="Q115"/>
  <c r="Q154"/>
  <c r="Q144"/>
  <c r="Q59"/>
  <c r="Q52"/>
  <c r="Q270"/>
  <c r="Q214"/>
  <c r="Q259"/>
  <c r="Q255"/>
  <c r="Q254"/>
  <c r="Q211"/>
  <c r="Q173"/>
  <c r="Q120"/>
  <c r="Q164"/>
  <c r="Q181"/>
  <c r="Q186"/>
  <c r="Q198"/>
  <c r="Q158"/>
  <c r="Q56"/>
  <c r="Q247"/>
  <c r="Q82"/>
  <c r="Q19"/>
  <c r="Q221"/>
  <c r="Q271"/>
  <c r="Q73"/>
  <c r="Q16"/>
  <c r="Q210"/>
  <c r="Q123"/>
  <c r="Q75"/>
  <c r="Q236"/>
  <c r="Q192"/>
  <c r="Q10"/>
  <c r="Q1" s="1"/>
  <c r="Q29"/>
  <c r="Q276"/>
  <c r="Q176"/>
  <c r="Q105"/>
  <c r="Q219"/>
  <c r="Q66"/>
  <c r="Q203"/>
  <c r="Q45"/>
  <c r="Q190"/>
  <c r="Q222"/>
  <c r="Q135"/>
  <c r="Q209"/>
  <c r="Q185"/>
  <c r="Q31"/>
  <c r="Q263"/>
  <c r="Q166"/>
  <c r="Q273"/>
  <c r="Q174"/>
  <c r="Q103"/>
  <c r="Q258"/>
  <c r="Q40"/>
  <c r="Q226"/>
  <c r="Q100"/>
  <c r="Q252"/>
  <c r="Q108"/>
  <c r="Q70"/>
  <c r="Q95"/>
  <c r="Q272"/>
  <c r="Q116"/>
  <c r="Q112"/>
  <c r="Q58"/>
  <c r="Q199"/>
  <c r="Q89"/>
  <c r="Q69"/>
  <c r="Q218"/>
  <c r="Q264"/>
  <c r="Q224"/>
  <c r="Q13"/>
  <c r="Q156"/>
  <c r="Q101"/>
  <c r="Q167"/>
  <c r="Q269"/>
  <c r="Q128"/>
  <c r="Q67"/>
  <c r="Q91"/>
  <c r="Q202"/>
  <c r="Q245"/>
  <c r="Q195"/>
  <c r="Q206"/>
  <c r="Q130"/>
  <c r="Q94"/>
  <c r="Q61"/>
  <c r="K1" l="1"/>
</calcChain>
</file>

<file path=xl/sharedStrings.xml><?xml version="1.0" encoding="utf-8"?>
<sst xmlns="http://schemas.openxmlformats.org/spreadsheetml/2006/main" count="300" uniqueCount="291">
  <si>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</si>
  <si>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</si>
  <si>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</si>
  <si>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</si>
  <si>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</si>
  <si>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</si>
  <si>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</si>
  <si>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</si>
  <si>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</si>
  <si>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</si>
  <si>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</si>
  <si>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</si>
  <si>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</si>
  <si>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</si>
  <si>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</si>
  <si>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</si>
  <si>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</si>
  <si>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</si>
  <si>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</si>
  <si>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</si>
  <si>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</si>
  <si>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</si>
  <si>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</si>
  <si>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</si>
  <si>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</si>
  <si>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</si>
  <si>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</si>
  <si>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</si>
  <si>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</si>
  <si>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</si>
  <si>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</si>
  <si>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</si>
  <si>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</si>
  <si>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</si>
  <si>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</si>
  <si>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</si>
  <si>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</si>
  <si>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</si>
  <si>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</si>
  <si>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</si>
  <si>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</si>
  <si>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</si>
  <si>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</si>
  <si>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</si>
  <si>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</si>
  <si>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</si>
  <si>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</si>
  <si>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</si>
  <si>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</si>
  <si>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</si>
  <si>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</si>
  <si>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</si>
  <si>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</si>
  <si>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</si>
  <si>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</si>
  <si>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</si>
  <si>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</si>
  <si>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</si>
  <si>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</si>
  <si>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</si>
  <si>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</si>
  <si>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</si>
  <si>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</si>
  <si>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</si>
  <si>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</si>
  <si>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</si>
  <si>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</si>
  <si>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</si>
  <si>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</si>
  <si>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</si>
  <si>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</si>
  <si>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</si>
  <si>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</si>
  <si>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</si>
  <si>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</si>
  <si>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</si>
  <si>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</si>
  <si>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</si>
  <si>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</si>
  <si>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</si>
  <si>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</si>
  <si>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</si>
  <si>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</si>
  <si>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</si>
  <si>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</si>
  <si>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</si>
  <si>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>№058 СБЫТ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</si>
  <si>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</si>
  <si>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</si>
  <si>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</si>
  <si>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</si>
  <si>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</si>
  <si>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</si>
  <si>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</si>
  <si>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</si>
  <si>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</si>
  <si>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</si>
  <si>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</si>
  <si>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</si>
  <si>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</si>
  <si>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>№069 сбыт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</si>
  <si>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</si>
  <si>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</si>
  <si>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</si>
  <si>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</si>
  <si>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</si>
  <si>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</si>
  <si>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</si>
  <si>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</si>
  <si>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</si>
  <si>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</si>
  <si>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</si>
  <si>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</si>
  <si>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</si>
  <si>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</si>
  <si>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</si>
  <si>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</si>
  <si>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</si>
  <si>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</si>
  <si>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>№087 сбыт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</si>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</sst>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66" fontId="0" fillId="0" borderId="5" xfId="0" applyNumberFormat="1" applyBorder="1" applyAlignment="1">
      <alignment horizontal="center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166" fontId="0" fillId="0" borderId="6" xfId="0" applyNumberFormat="1" applyBorder="1" applyAlignment="1">
      <alignment horizontal="center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0" fillId="0" borderId="0" xfId="0" applyNumberFormat="1" applyFill="1"/>
    <xf numFmtId="165" fontId="12" fillId="0" borderId="12" xfId="0" applyNumberFormat="1" applyFont="1" applyFill="1" applyBorder="1" applyAlignment="1">
      <alignment vertical="top" wrapText="1"/>
    </xf>
    <xf numFmtId="165" fontId="13" fillId="0" borderId="12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168" fontId="12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165" fontId="0" fillId="7" borderId="0" xfId="0" applyNumberFormat="1" applyFill="1"/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4" fontId="8" fillId="0" borderId="6" xfId="0" applyNumberFormat="1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336"/>
  <sheetViews>
    <sheetView tabSelected="1" topLeftCell="G6" workbookViewId="0">
      <selection activeCell="G5" sqref="A1:XFD5"/>
    </sheetView>
  </sheetViews>
  <sheetFormatPr defaultColWidth="11.25" defaultRowHeight="15.75"/>
  <cols>
    <col min="1" max="1" width="11.25" style="44"/>
    <col min="17" max="17" width="11.875" customWidth="1"/>
  </cols>
  <sheetData>
    <row r="1" spans="1:29" hidden="1">
      <c r="A1" s="1"/>
      <c r="B1" s="2">
        <f t="shared" ref="B1:J1" si="0">SUM(B10:B275)</f>
        <v>1344983.206</v>
      </c>
      <c r="C1" s="2">
        <f t="shared" si="0"/>
        <v>755821.53400000022</v>
      </c>
      <c r="D1" s="2">
        <f t="shared" si="0"/>
        <v>2100813.1800000002</v>
      </c>
      <c r="E1" s="2">
        <f t="shared" si="0"/>
        <v>1346860.165000001</v>
      </c>
      <c r="F1" s="2">
        <f t="shared" si="0"/>
        <v>758399.3489999997</v>
      </c>
      <c r="G1" s="2">
        <f t="shared" si="0"/>
        <v>2105267.9840000002</v>
      </c>
      <c r="H1" s="2">
        <f t="shared" si="0"/>
        <v>15450.118999999992</v>
      </c>
      <c r="I1" s="2">
        <f t="shared" si="0"/>
        <v>6267.4949999999926</v>
      </c>
      <c r="J1" s="2">
        <f t="shared" si="0"/>
        <v>21717.664000000004</v>
      </c>
      <c r="K1" s="2">
        <f>SUM(K10:K276)</f>
        <v>-188024.65430294722</v>
      </c>
      <c r="L1" s="2">
        <f>SUM(L10:L276)</f>
        <v>117101.47000000003</v>
      </c>
      <c r="M1" s="2">
        <f>SUM(M10:M287)</f>
        <v>104443.10998000001</v>
      </c>
      <c r="N1" s="2">
        <f>SUM(N10:N287)</f>
        <v>16483.967249999994</v>
      </c>
      <c r="O1" s="3">
        <f>SUM(O10:O276)</f>
        <v>120927.07722999994</v>
      </c>
      <c r="P1" s="3">
        <f>SUM(P10:P276)</f>
        <v>-1143</v>
      </c>
      <c r="Q1" s="2">
        <f>SUM(Q10:Q276)</f>
        <v>-192993.26153294728</v>
      </c>
      <c r="R1" s="4"/>
    </row>
    <row r="2" spans="1:29" hidden="1">
      <c r="A2" s="5"/>
      <c r="D2" s="4"/>
      <c r="G2" s="4"/>
      <c r="J2" s="4"/>
      <c r="K2" s="4">
        <v>-145807.63199294731</v>
      </c>
      <c r="L2" s="4">
        <v>134901.47000000003</v>
      </c>
      <c r="O2" s="3"/>
      <c r="P2" s="4"/>
      <c r="Q2" s="4"/>
      <c r="R2" s="4"/>
    </row>
    <row r="3" spans="1:29" ht="19.5" hidden="1">
      <c r="A3" s="6"/>
      <c r="M3" s="7"/>
      <c r="N3" s="7"/>
      <c r="O3" s="7"/>
      <c r="P3" s="7"/>
      <c r="Q3" s="8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29" ht="19.5" hidden="1">
      <c r="A4" s="6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hidden="1">
      <c r="A5" s="6"/>
      <c r="O5" s="9"/>
      <c r="P5" s="9"/>
      <c r="Q5" s="9"/>
      <c r="T5" s="10"/>
    </row>
    <row r="6" spans="1:29" ht="16.5" thickBot="1">
      <c r="A6" s="11"/>
      <c r="D6" s="12" t="s">
        <v>0</v>
      </c>
      <c r="G6" s="12"/>
      <c r="J6" s="12"/>
      <c r="K6" s="12"/>
      <c r="L6" s="12" t="s">
        <v>1</v>
      </c>
      <c r="M6" s="12">
        <v>6.82</v>
      </c>
      <c r="N6" s="12">
        <v>2.65</v>
      </c>
    </row>
    <row r="7" spans="1:29" ht="18.75" thickBot="1">
      <c r="A7" s="13">
        <f>E7</f>
        <v>44768</v>
      </c>
      <c r="B7" s="52">
        <v>44737</v>
      </c>
      <c r="C7" s="46">
        <v>44493</v>
      </c>
      <c r="D7" s="47"/>
      <c r="E7" s="52">
        <v>44768</v>
      </c>
      <c r="F7" s="46"/>
      <c r="G7" s="47"/>
      <c r="H7" s="45" t="s">
        <v>2</v>
      </c>
      <c r="I7" s="46"/>
      <c r="J7" s="47"/>
      <c r="K7" s="53" t="s">
        <v>3</v>
      </c>
      <c r="L7" s="14" t="s">
        <v>4</v>
      </c>
      <c r="M7" s="48" t="s">
        <v>5</v>
      </c>
      <c r="N7" s="49"/>
      <c r="O7" s="50"/>
      <c r="P7" s="14" t="s">
        <v>6</v>
      </c>
      <c r="Q7" s="55" t="s">
        <v>7</v>
      </c>
      <c r="R7" s="15"/>
    </row>
    <row r="8" spans="1:29" ht="18.75" thickBot="1">
      <c r="A8" s="16">
        <v>2022</v>
      </c>
      <c r="B8" s="45" t="s">
        <v>8</v>
      </c>
      <c r="C8" s="46"/>
      <c r="D8" s="47"/>
      <c r="E8" s="45" t="s">
        <v>8</v>
      </c>
      <c r="F8" s="46"/>
      <c r="G8" s="47"/>
      <c r="H8" s="45" t="s">
        <v>8</v>
      </c>
      <c r="I8" s="46"/>
      <c r="J8" s="47"/>
      <c r="K8" s="54"/>
      <c r="L8" s="17" t="s">
        <v>9</v>
      </c>
      <c r="M8" s="48" t="s">
        <v>10</v>
      </c>
      <c r="N8" s="49"/>
      <c r="O8" s="50"/>
      <c r="P8" s="17" t="s">
        <v>11</v>
      </c>
      <c r="Q8" s="56"/>
      <c r="R8" s="18"/>
    </row>
    <row r="9" spans="1:29" ht="16.5" thickBot="1">
      <c r="A9" s="19" t="s">
        <v>12</v>
      </c>
      <c r="B9" s="20" t="s">
        <v>13</v>
      </c>
      <c r="C9" s="21" t="s">
        <v>14</v>
      </c>
      <c r="D9" s="22" t="s">
        <v>15</v>
      </c>
      <c r="E9" s="20" t="s">
        <v>13</v>
      </c>
      <c r="F9" s="21" t="s">
        <v>14</v>
      </c>
      <c r="G9" s="22" t="s">
        <v>15</v>
      </c>
      <c r="H9" s="20" t="s">
        <v>13</v>
      </c>
      <c r="I9" s="21" t="s">
        <v>14</v>
      </c>
      <c r="J9" s="22" t="s">
        <v>16</v>
      </c>
      <c r="K9" s="23">
        <f>B7</f>
        <v>44737</v>
      </c>
      <c r="L9" s="23">
        <v>44773</v>
      </c>
      <c r="M9" s="24" t="s">
        <v>17</v>
      </c>
      <c r="N9" s="24" t="s">
        <v>18</v>
      </c>
      <c r="O9" s="24" t="s">
        <v>16</v>
      </c>
      <c r="P9" s="25" t="s">
        <v>19</v>
      </c>
      <c r="Q9" s="26">
        <f>E7</f>
        <v>44768</v>
      </c>
      <c r="R9" s="27" t="s">
        <v>20</v>
      </c>
    </row>
    <row r="10" spans="1:29">
      <c r="A10" s="28" t="s">
        <v>21</v>
      </c>
      <c r="B10" s="29">
        <v>4356.62</v>
      </c>
      <c r="C10" s="29">
        <v>2165</v>
      </c>
      <c r="D10" s="29">
        <v>6521.74</v>
      </c>
      <c r="E10" s="30">
        <v>4462.57</v>
      </c>
      <c r="F10" s="30">
        <v>2213.4900000000002</v>
      </c>
      <c r="G10" s="30">
        <v>6676.18</v>
      </c>
      <c r="H10" s="29">
        <f>E10-B10</f>
        <v>105.94999999999982</v>
      </c>
      <c r="I10" s="29">
        <f>F10-C10</f>
        <v>48.490000000000236</v>
      </c>
      <c r="J10" s="29">
        <f>G10-D10</f>
        <v>154.44000000000051</v>
      </c>
      <c r="K10" s="31">
        <v>-2697.1378000000004</v>
      </c>
      <c r="L10" s="31">
        <v>1899</v>
      </c>
      <c r="M10" s="31">
        <f t="shared" ref="M10:N16" si="1">H10*M$6</f>
        <v>722.57899999999881</v>
      </c>
      <c r="N10" s="28">
        <f t="shared" si="1"/>
        <v>128.49850000000063</v>
      </c>
      <c r="O10" s="28">
        <f>SUM(M10:N10)</f>
        <v>851.07749999999942</v>
      </c>
      <c r="P10" s="28"/>
      <c r="Q10" s="32">
        <f t="shared" ref="Q10:Q16" si="2">K10-O10+L10+P10</f>
        <v>-1649.2152999999998</v>
      </c>
      <c r="R10" s="32" t="str">
        <f>A10</f>
        <v xml:space="preserve">№002 </v>
      </c>
    </row>
    <row r="11" spans="1:29">
      <c r="A11" s="9" t="s">
        <v>22</v>
      </c>
      <c r="B11" s="29">
        <v>4449.4000000000005</v>
      </c>
      <c r="C11" s="29">
        <v>5484.06</v>
      </c>
      <c r="D11" s="29">
        <v>9933.59</v>
      </c>
      <c r="E11" s="30">
        <v>4601.83</v>
      </c>
      <c r="F11" s="30">
        <v>5530.34</v>
      </c>
      <c r="G11" s="30">
        <v>10132.300000000001</v>
      </c>
      <c r="H11" s="29">
        <f t="shared" ref="H11:J73" si="3">E11-B11</f>
        <v>152.42999999999938</v>
      </c>
      <c r="I11" s="29">
        <f t="shared" si="3"/>
        <v>46.279999999999745</v>
      </c>
      <c r="J11" s="29">
        <f t="shared" si="3"/>
        <v>198.71000000000095</v>
      </c>
      <c r="K11" s="31">
        <v>2819.3810999999982</v>
      </c>
      <c r="L11" s="31">
        <v>0</v>
      </c>
      <c r="M11" s="33">
        <f t="shared" si="1"/>
        <v>1039.5725999999959</v>
      </c>
      <c r="N11" s="9">
        <f t="shared" si="1"/>
        <v>122.64199999999933</v>
      </c>
      <c r="O11" s="9">
        <f>SUM(M11:N11)</f>
        <v>1162.2145999999952</v>
      </c>
      <c r="P11" s="9"/>
      <c r="Q11" s="4">
        <f t="shared" si="2"/>
        <v>1657.166500000003</v>
      </c>
      <c r="R11" s="4" t="str">
        <f t="shared" ref="R11:R74" si="4">A11</f>
        <v xml:space="preserve">№003 </v>
      </c>
    </row>
    <row r="12" spans="1:29">
      <c r="A12" s="28" t="s">
        <v>23</v>
      </c>
      <c r="B12" s="29">
        <v>6748.32</v>
      </c>
      <c r="C12" s="29">
        <v>2813.02</v>
      </c>
      <c r="D12" s="29">
        <v>9561.35</v>
      </c>
      <c r="E12" s="30">
        <v>6927.51</v>
      </c>
      <c r="F12" s="30">
        <v>2890.98</v>
      </c>
      <c r="G12" s="30">
        <v>9818.51</v>
      </c>
      <c r="H12" s="29">
        <f t="shared" si="3"/>
        <v>179.19000000000051</v>
      </c>
      <c r="I12" s="29">
        <f t="shared" si="3"/>
        <v>77.960000000000036</v>
      </c>
      <c r="J12" s="29">
        <f t="shared" si="3"/>
        <v>257.15999999999985</v>
      </c>
      <c r="K12" s="31">
        <v>-4087.238199999998</v>
      </c>
      <c r="L12" s="31">
        <v>0</v>
      </c>
      <c r="M12" s="31">
        <f t="shared" si="1"/>
        <v>1222.0758000000035</v>
      </c>
      <c r="N12" s="32">
        <f t="shared" si="1"/>
        <v>206.59400000000008</v>
      </c>
      <c r="O12" s="28">
        <f t="shared" ref="O12:O75" si="5">SUM(M12:N12)</f>
        <v>1428.6698000000035</v>
      </c>
      <c r="P12" s="28"/>
      <c r="Q12" s="32">
        <f t="shared" si="2"/>
        <v>-5515.9080000000013</v>
      </c>
      <c r="R12" s="32" t="str">
        <f t="shared" si="4"/>
        <v xml:space="preserve">№004 </v>
      </c>
    </row>
    <row r="13" spans="1:29">
      <c r="A13" s="9" t="s">
        <v>24</v>
      </c>
      <c r="B13" s="29">
        <v>926.39</v>
      </c>
      <c r="C13" s="29">
        <v>1415.6100000000001</v>
      </c>
      <c r="D13" s="29">
        <v>2342.14</v>
      </c>
      <c r="E13" s="30">
        <v>927.59</v>
      </c>
      <c r="F13" s="30">
        <v>1415.6100000000001</v>
      </c>
      <c r="G13" s="30">
        <v>2343.33</v>
      </c>
      <c r="H13" s="29">
        <f t="shared" si="3"/>
        <v>1.2000000000000455</v>
      </c>
      <c r="I13" s="29">
        <f t="shared" si="3"/>
        <v>0</v>
      </c>
      <c r="J13" s="29">
        <f t="shared" si="3"/>
        <v>1.1900000000000546</v>
      </c>
      <c r="K13" s="31">
        <v>-8.8156000000002912</v>
      </c>
      <c r="L13" s="31">
        <v>0</v>
      </c>
      <c r="M13" s="33">
        <f t="shared" si="1"/>
        <v>8.1840000000003101</v>
      </c>
      <c r="N13" s="4">
        <f t="shared" si="1"/>
        <v>0</v>
      </c>
      <c r="O13" s="9">
        <f t="shared" si="5"/>
        <v>8.1840000000003101</v>
      </c>
      <c r="P13" s="9"/>
      <c r="Q13" s="4">
        <f t="shared" si="2"/>
        <v>-16.999600000000601</v>
      </c>
      <c r="R13" s="4" t="str">
        <f t="shared" si="4"/>
        <v xml:space="preserve">№005 </v>
      </c>
    </row>
    <row r="14" spans="1:29">
      <c r="A14" s="28" t="s">
        <v>25</v>
      </c>
      <c r="B14" s="29">
        <v>3304.58</v>
      </c>
      <c r="C14" s="29">
        <v>1611.72</v>
      </c>
      <c r="D14" s="29">
        <v>4916.3100000000004</v>
      </c>
      <c r="E14" s="30">
        <v>3304.58</v>
      </c>
      <c r="F14" s="30">
        <v>1611.72</v>
      </c>
      <c r="G14" s="30">
        <v>4916.3100000000004</v>
      </c>
      <c r="H14" s="29">
        <f t="shared" si="3"/>
        <v>0</v>
      </c>
      <c r="I14" s="29">
        <f t="shared" si="3"/>
        <v>0</v>
      </c>
      <c r="J14" s="29">
        <f t="shared" si="3"/>
        <v>0</v>
      </c>
      <c r="K14" s="31">
        <v>-424.31589999999778</v>
      </c>
      <c r="L14" s="31">
        <v>0</v>
      </c>
      <c r="M14" s="31">
        <f t="shared" si="1"/>
        <v>0</v>
      </c>
      <c r="N14" s="32">
        <f t="shared" si="1"/>
        <v>0</v>
      </c>
      <c r="O14" s="28">
        <f t="shared" si="5"/>
        <v>0</v>
      </c>
      <c r="P14" s="28"/>
      <c r="Q14" s="32">
        <f t="shared" si="2"/>
        <v>-424.31589999999778</v>
      </c>
      <c r="R14" s="32" t="str">
        <f t="shared" si="4"/>
        <v xml:space="preserve">№006 </v>
      </c>
    </row>
    <row r="15" spans="1:29">
      <c r="A15" s="9" t="s">
        <v>26</v>
      </c>
      <c r="B15" s="29">
        <v>4431.03</v>
      </c>
      <c r="C15" s="29">
        <v>2543.62</v>
      </c>
      <c r="D15" s="29">
        <v>6974.7</v>
      </c>
      <c r="E15" s="30">
        <v>4431.03</v>
      </c>
      <c r="F15" s="30">
        <v>2543.62</v>
      </c>
      <c r="G15" s="30">
        <v>6974.7</v>
      </c>
      <c r="H15" s="29">
        <f t="shared" si="3"/>
        <v>0</v>
      </c>
      <c r="I15" s="29">
        <f t="shared" si="3"/>
        <v>0</v>
      </c>
      <c r="J15" s="29">
        <f t="shared" si="3"/>
        <v>0</v>
      </c>
      <c r="K15" s="31">
        <v>566.9</v>
      </c>
      <c r="L15" s="31">
        <v>0</v>
      </c>
      <c r="M15" s="33">
        <f t="shared" si="1"/>
        <v>0</v>
      </c>
      <c r="N15" s="4">
        <f t="shared" si="1"/>
        <v>0</v>
      </c>
      <c r="O15" s="9">
        <f t="shared" si="5"/>
        <v>0</v>
      </c>
      <c r="P15" s="9"/>
      <c r="Q15" s="4">
        <f t="shared" si="2"/>
        <v>566.9</v>
      </c>
      <c r="R15" s="4" t="str">
        <f t="shared" si="4"/>
        <v xml:space="preserve">№007 </v>
      </c>
      <c r="T15" t="s">
        <v>27</v>
      </c>
    </row>
    <row r="16" spans="1:29">
      <c r="A16" s="28" t="s">
        <v>28</v>
      </c>
      <c r="B16" s="29">
        <v>3422.94</v>
      </c>
      <c r="C16" s="29">
        <v>703.09</v>
      </c>
      <c r="D16" s="29">
        <v>4126.04</v>
      </c>
      <c r="E16" s="30">
        <v>3550.82</v>
      </c>
      <c r="F16" s="30">
        <v>723.03</v>
      </c>
      <c r="G16" s="30">
        <v>4273.8599999999997</v>
      </c>
      <c r="H16" s="29">
        <f t="shared" si="3"/>
        <v>127.88000000000011</v>
      </c>
      <c r="I16" s="29">
        <f t="shared" si="3"/>
        <v>19.939999999999941</v>
      </c>
      <c r="J16" s="29">
        <f t="shared" si="3"/>
        <v>147.81999999999971</v>
      </c>
      <c r="K16" s="31">
        <v>-708.49490000000139</v>
      </c>
      <c r="L16" s="31">
        <v>733.7</v>
      </c>
      <c r="M16" s="31">
        <f t="shared" si="1"/>
        <v>872.14160000000084</v>
      </c>
      <c r="N16" s="32">
        <f t="shared" si="1"/>
        <v>52.840999999999845</v>
      </c>
      <c r="O16" s="28">
        <f t="shared" si="5"/>
        <v>924.98260000000073</v>
      </c>
      <c r="P16" s="28"/>
      <c r="Q16" s="32">
        <f t="shared" si="2"/>
        <v>-899.77750000000219</v>
      </c>
      <c r="R16" s="32" t="str">
        <f t="shared" si="4"/>
        <v xml:space="preserve">№008 </v>
      </c>
    </row>
    <row r="17" spans="1:18">
      <c r="A17" s="34" t="s">
        <v>29</v>
      </c>
      <c r="H17" s="29"/>
      <c r="I17" s="29"/>
      <c r="J17" s="29"/>
      <c r="K17" s="31">
        <v>153.49530000000289</v>
      </c>
      <c r="L17" s="31">
        <v>0</v>
      </c>
      <c r="M17" s="33"/>
      <c r="N17" s="4"/>
      <c r="O17" s="9"/>
      <c r="P17" s="9"/>
      <c r="Q17" s="4">
        <f>K17-O17+L17</f>
        <v>153.49530000000289</v>
      </c>
      <c r="R17" s="4" t="str">
        <f t="shared" si="4"/>
        <v>№009  сбыт</v>
      </c>
    </row>
    <row r="18" spans="1:18">
      <c r="A18" s="28" t="s">
        <v>30</v>
      </c>
      <c r="H18" s="29"/>
      <c r="I18" s="29"/>
      <c r="J18" s="29"/>
      <c r="K18" s="31">
        <v>2304.6133000000018</v>
      </c>
      <c r="L18" s="31">
        <v>0</v>
      </c>
      <c r="M18" s="31"/>
      <c r="N18" s="32"/>
      <c r="O18" s="28"/>
      <c r="P18" s="28"/>
      <c r="Q18" s="32">
        <f t="shared" ref="Q18:Q49" si="6">K18-O18+L18+P18</f>
        <v>2304.6133000000018</v>
      </c>
      <c r="R18" s="32" t="str">
        <f t="shared" si="4"/>
        <v xml:space="preserve">№009а </v>
      </c>
    </row>
    <row r="19" spans="1:18">
      <c r="A19" s="9" t="s">
        <v>31</v>
      </c>
      <c r="H19" s="29"/>
      <c r="I19" s="29"/>
      <c r="J19" s="29"/>
      <c r="K19" s="31">
        <v>3302.4163000000017</v>
      </c>
      <c r="L19" s="31">
        <v>0</v>
      </c>
      <c r="M19" s="33"/>
      <c r="N19" s="4"/>
      <c r="O19" s="9"/>
      <c r="P19" s="9"/>
      <c r="Q19" s="4">
        <f t="shared" si="6"/>
        <v>3302.4163000000017</v>
      </c>
      <c r="R19" s="4" t="str">
        <f t="shared" si="4"/>
        <v>№010</v>
      </c>
    </row>
    <row r="20" spans="1:18">
      <c r="A20" s="28" t="s">
        <v>32</v>
      </c>
      <c r="B20" s="29">
        <v>4004.14</v>
      </c>
      <c r="C20" s="29">
        <v>942.01</v>
      </c>
      <c r="D20" s="29">
        <v>4946.17</v>
      </c>
      <c r="E20" s="30">
        <v>4018.6600000000003</v>
      </c>
      <c r="F20" s="30">
        <v>949.02</v>
      </c>
      <c r="G20" s="30">
        <v>4967.6900000000005</v>
      </c>
      <c r="H20" s="29">
        <f t="shared" si="3"/>
        <v>14.520000000000437</v>
      </c>
      <c r="I20" s="29">
        <f t="shared" si="3"/>
        <v>7.0099999999999909</v>
      </c>
      <c r="J20" s="29">
        <f t="shared" si="3"/>
        <v>21.520000000000437</v>
      </c>
      <c r="K20" s="31">
        <v>-4.6652999999996609</v>
      </c>
      <c r="L20" s="31">
        <v>0</v>
      </c>
      <c r="M20" s="31">
        <f t="shared" ref="M20:N27" si="7">H20*M$6</f>
        <v>99.02640000000298</v>
      </c>
      <c r="N20" s="32">
        <f t="shared" si="7"/>
        <v>18.576499999999974</v>
      </c>
      <c r="O20" s="28">
        <f t="shared" si="5"/>
        <v>117.60290000000296</v>
      </c>
      <c r="P20" s="28"/>
      <c r="Q20" s="32">
        <f t="shared" si="6"/>
        <v>-122.26820000000262</v>
      </c>
      <c r="R20" s="32" t="str">
        <f t="shared" si="4"/>
        <v>№011</v>
      </c>
    </row>
    <row r="21" spans="1:18">
      <c r="A21" s="9" t="s">
        <v>33</v>
      </c>
      <c r="B21" s="29">
        <v>984.24</v>
      </c>
      <c r="C21" s="29">
        <v>273.32</v>
      </c>
      <c r="D21" s="29">
        <v>1257.56</v>
      </c>
      <c r="E21" s="30">
        <v>998.33</v>
      </c>
      <c r="F21" s="30">
        <v>280.64</v>
      </c>
      <c r="G21" s="30">
        <v>1278.97</v>
      </c>
      <c r="H21" s="29">
        <f t="shared" si="3"/>
        <v>14.090000000000032</v>
      </c>
      <c r="I21" s="29">
        <f t="shared" si="3"/>
        <v>7.3199999999999932</v>
      </c>
      <c r="J21" s="29">
        <f t="shared" si="3"/>
        <v>21.410000000000082</v>
      </c>
      <c r="K21" s="31">
        <v>-3141.6238000000003</v>
      </c>
      <c r="L21" s="31">
        <v>0</v>
      </c>
      <c r="M21" s="33">
        <f t="shared" si="7"/>
        <v>96.093800000000215</v>
      </c>
      <c r="N21" s="4">
        <f t="shared" si="7"/>
        <v>19.397999999999982</v>
      </c>
      <c r="O21" s="9">
        <f t="shared" si="5"/>
        <v>115.4918000000002</v>
      </c>
      <c r="P21" s="9"/>
      <c r="Q21" s="4">
        <f t="shared" si="6"/>
        <v>-3257.1156000000005</v>
      </c>
      <c r="R21" s="4" t="str">
        <f t="shared" si="4"/>
        <v xml:space="preserve">№012 </v>
      </c>
    </row>
    <row r="22" spans="1:18">
      <c r="A22" s="28" t="s">
        <v>34</v>
      </c>
      <c r="H22" s="29"/>
      <c r="I22" s="29"/>
      <c r="J22" s="29"/>
      <c r="K22" s="31">
        <v>5.2040999999999995</v>
      </c>
      <c r="L22" s="31">
        <v>0</v>
      </c>
      <c r="M22" s="31">
        <f t="shared" si="7"/>
        <v>0</v>
      </c>
      <c r="N22" s="32">
        <f t="shared" si="7"/>
        <v>0</v>
      </c>
      <c r="O22" s="28">
        <f t="shared" si="5"/>
        <v>0</v>
      </c>
      <c r="P22" s="28"/>
      <c r="Q22" s="32">
        <f t="shared" si="6"/>
        <v>5.2040999999999995</v>
      </c>
      <c r="R22" s="32" t="str">
        <f t="shared" si="4"/>
        <v>№012а</v>
      </c>
    </row>
    <row r="23" spans="1:18">
      <c r="A23" s="9" t="s">
        <v>35</v>
      </c>
      <c r="B23" s="29">
        <v>13573.16</v>
      </c>
      <c r="C23" s="29">
        <v>3689.6800000000003</v>
      </c>
      <c r="D23" s="29">
        <v>17262.86</v>
      </c>
      <c r="E23" s="30"/>
      <c r="F23" s="30"/>
      <c r="G23" s="30"/>
      <c r="H23" s="29"/>
      <c r="I23" s="29"/>
      <c r="J23" s="29"/>
      <c r="K23" s="31">
        <v>3284.7656000000052</v>
      </c>
      <c r="L23" s="31">
        <v>-2141.77</v>
      </c>
      <c r="M23" s="33">
        <f t="shared" si="7"/>
        <v>0</v>
      </c>
      <c r="N23" s="4">
        <f t="shared" si="7"/>
        <v>0</v>
      </c>
      <c r="O23" s="9">
        <f t="shared" si="5"/>
        <v>0</v>
      </c>
      <c r="P23" s="28">
        <v>-1143</v>
      </c>
      <c r="Q23" s="32">
        <f t="shared" si="6"/>
        <v>-4.3999999948027835E-3</v>
      </c>
      <c r="R23" s="4" t="str">
        <f t="shared" si="4"/>
        <v xml:space="preserve">№013 </v>
      </c>
    </row>
    <row r="24" spans="1:18">
      <c r="A24" s="28" t="s">
        <v>36</v>
      </c>
      <c r="B24" s="29">
        <v>4356.2700000000004</v>
      </c>
      <c r="C24" s="29">
        <v>8074.09</v>
      </c>
      <c r="D24" s="29">
        <v>12430.4</v>
      </c>
      <c r="E24" s="30">
        <v>4594.21</v>
      </c>
      <c r="F24" s="30">
        <v>8106.45</v>
      </c>
      <c r="G24" s="30">
        <v>12700.710000000001</v>
      </c>
      <c r="H24" s="29">
        <f t="shared" si="3"/>
        <v>237.9399999999996</v>
      </c>
      <c r="I24" s="29">
        <f t="shared" si="3"/>
        <v>32.359999999999673</v>
      </c>
      <c r="J24" s="29">
        <f t="shared" si="3"/>
        <v>270.31000000000131</v>
      </c>
      <c r="K24" s="31">
        <v>-4593.783900000004</v>
      </c>
      <c r="L24" s="31">
        <v>4634.59</v>
      </c>
      <c r="M24" s="31">
        <f t="shared" si="7"/>
        <v>1622.7507999999973</v>
      </c>
      <c r="N24" s="32">
        <f t="shared" si="7"/>
        <v>85.753999999999124</v>
      </c>
      <c r="O24" s="28">
        <f t="shared" si="5"/>
        <v>1708.5047999999965</v>
      </c>
      <c r="P24" s="28"/>
      <c r="Q24" s="32">
        <f t="shared" si="6"/>
        <v>-1667.6987000000008</v>
      </c>
      <c r="R24" s="32" t="str">
        <f t="shared" si="4"/>
        <v xml:space="preserve">№014 </v>
      </c>
    </row>
    <row r="25" spans="1:18">
      <c r="A25" s="9" t="s">
        <v>37</v>
      </c>
      <c r="B25" s="29">
        <v>3884.57</v>
      </c>
      <c r="C25" s="29">
        <v>2074.67</v>
      </c>
      <c r="D25" s="29">
        <v>5959.24</v>
      </c>
      <c r="E25" s="30">
        <v>3916.1800000000003</v>
      </c>
      <c r="F25" s="30">
        <v>2108.9499999999998</v>
      </c>
      <c r="G25" s="30">
        <v>6025.14</v>
      </c>
      <c r="H25" s="29">
        <f t="shared" si="3"/>
        <v>31.610000000000127</v>
      </c>
      <c r="I25" s="29">
        <f t="shared" si="3"/>
        <v>34.279999999999745</v>
      </c>
      <c r="J25" s="29">
        <f t="shared" si="3"/>
        <v>65.900000000000546</v>
      </c>
      <c r="K25" s="31">
        <v>-94.633800000001699</v>
      </c>
      <c r="L25" s="31">
        <v>0</v>
      </c>
      <c r="M25" s="29">
        <f t="shared" si="7"/>
        <v>215.58020000000087</v>
      </c>
      <c r="N25" s="4">
        <f t="shared" si="7"/>
        <v>90.841999999999317</v>
      </c>
      <c r="O25" s="9">
        <f t="shared" si="5"/>
        <v>306.4222000000002</v>
      </c>
      <c r="P25" s="9"/>
      <c r="Q25" s="4">
        <f t="shared" si="6"/>
        <v>-401.05600000000192</v>
      </c>
      <c r="R25" s="4" t="str">
        <f t="shared" si="4"/>
        <v xml:space="preserve">№015 </v>
      </c>
    </row>
    <row r="26" spans="1:18">
      <c r="A26" s="28" t="s">
        <v>38</v>
      </c>
      <c r="B26" s="29">
        <v>7212.08</v>
      </c>
      <c r="C26" s="29">
        <v>6958.39</v>
      </c>
      <c r="D26" s="29">
        <v>14170.48</v>
      </c>
      <c r="E26" s="30">
        <v>7250.39</v>
      </c>
      <c r="F26" s="30">
        <v>6974.2</v>
      </c>
      <c r="G26" s="30">
        <v>14224.59</v>
      </c>
      <c r="H26" s="29">
        <f t="shared" si="3"/>
        <v>38.3100000000004</v>
      </c>
      <c r="I26" s="29">
        <f t="shared" si="3"/>
        <v>15.809999999999491</v>
      </c>
      <c r="J26" s="29">
        <f t="shared" si="3"/>
        <v>54.110000000000582</v>
      </c>
      <c r="K26" s="31">
        <v>-1873.478800000003</v>
      </c>
      <c r="L26" s="31">
        <v>0</v>
      </c>
      <c r="M26" s="31">
        <f t="shared" si="7"/>
        <v>261.27420000000274</v>
      </c>
      <c r="N26" s="32">
        <f t="shared" si="7"/>
        <v>41.896499999998646</v>
      </c>
      <c r="O26" s="28">
        <f>SUM(M26:N26)</f>
        <v>303.17070000000137</v>
      </c>
      <c r="P26" s="28"/>
      <c r="Q26" s="32">
        <f t="shared" si="6"/>
        <v>-2176.6495000000045</v>
      </c>
      <c r="R26" s="32" t="str">
        <f t="shared" si="4"/>
        <v xml:space="preserve">№016\17 </v>
      </c>
    </row>
    <row r="27" spans="1:18">
      <c r="A27" s="9" t="s">
        <v>39</v>
      </c>
      <c r="B27" s="29">
        <v>4752.5</v>
      </c>
      <c r="C27" s="29">
        <v>1761.82</v>
      </c>
      <c r="D27" s="29">
        <v>6514.34</v>
      </c>
      <c r="E27" s="30">
        <v>4752.5</v>
      </c>
      <c r="F27" s="30">
        <v>1761.82</v>
      </c>
      <c r="G27" s="30">
        <v>6514.34</v>
      </c>
      <c r="H27" s="29">
        <f t="shared" si="3"/>
        <v>0</v>
      </c>
      <c r="I27" s="29">
        <f t="shared" si="3"/>
        <v>0</v>
      </c>
      <c r="J27" s="29">
        <f t="shared" si="3"/>
        <v>0</v>
      </c>
      <c r="K27" s="31">
        <v>-1991.3594000000003</v>
      </c>
      <c r="L27" s="31">
        <v>2100</v>
      </c>
      <c r="M27" s="33">
        <f t="shared" si="7"/>
        <v>0</v>
      </c>
      <c r="N27" s="4">
        <f t="shared" si="7"/>
        <v>0</v>
      </c>
      <c r="O27" s="9">
        <f t="shared" si="5"/>
        <v>0</v>
      </c>
      <c r="P27" s="9"/>
      <c r="Q27" s="4">
        <f t="shared" si="6"/>
        <v>108.64059999999972</v>
      </c>
      <c r="R27" s="4" t="str">
        <f t="shared" si="4"/>
        <v xml:space="preserve">№018 </v>
      </c>
    </row>
    <row r="28" spans="1:18">
      <c r="A28" s="28" t="s">
        <v>40</v>
      </c>
      <c r="H28" s="29"/>
      <c r="I28" s="29"/>
      <c r="J28" s="29"/>
      <c r="K28" s="31">
        <v>4279.3986000000004</v>
      </c>
      <c r="L28" s="31">
        <v>0</v>
      </c>
      <c r="M28" s="31"/>
      <c r="N28" s="32">
        <f t="shared" ref="N28:N39" si="8">I28*N$6</f>
        <v>0</v>
      </c>
      <c r="O28" s="28">
        <f t="shared" si="5"/>
        <v>0</v>
      </c>
      <c r="P28" s="28"/>
      <c r="Q28" s="32">
        <f t="shared" si="6"/>
        <v>4279.3986000000004</v>
      </c>
      <c r="R28" s="32" t="str">
        <f t="shared" si="4"/>
        <v xml:space="preserve">№019 </v>
      </c>
    </row>
    <row r="29" spans="1:18">
      <c r="A29" s="9" t="s">
        <v>41</v>
      </c>
      <c r="B29" s="29">
        <v>6515.33</v>
      </c>
      <c r="C29" s="29">
        <v>2921.84</v>
      </c>
      <c r="D29" s="29">
        <v>9437.81</v>
      </c>
      <c r="E29" s="30">
        <v>6534.99</v>
      </c>
      <c r="F29" s="30">
        <v>2928.55</v>
      </c>
      <c r="G29" s="30">
        <v>9464.18</v>
      </c>
      <c r="H29" s="29">
        <f t="shared" si="3"/>
        <v>19.659999999999854</v>
      </c>
      <c r="I29" s="29">
        <f t="shared" si="3"/>
        <v>6.7100000000000364</v>
      </c>
      <c r="J29" s="29">
        <f t="shared" si="3"/>
        <v>26.3700000000008</v>
      </c>
      <c r="K29" s="31">
        <v>-1623.4340999999988</v>
      </c>
      <c r="L29" s="31">
        <v>0</v>
      </c>
      <c r="M29" s="33">
        <f>H29*M$6</f>
        <v>134.081199999999</v>
      </c>
      <c r="N29" s="4">
        <f t="shared" si="8"/>
        <v>17.781500000000097</v>
      </c>
      <c r="O29" s="9">
        <f t="shared" si="5"/>
        <v>151.86269999999911</v>
      </c>
      <c r="P29" s="9"/>
      <c r="Q29" s="4">
        <f t="shared" si="6"/>
        <v>-1775.2967999999978</v>
      </c>
      <c r="R29" s="4" t="str">
        <f t="shared" si="4"/>
        <v xml:space="preserve">№020 </v>
      </c>
    </row>
    <row r="30" spans="1:18">
      <c r="A30" s="28" t="s">
        <v>42</v>
      </c>
      <c r="B30" s="29">
        <v>565.43000000000006</v>
      </c>
      <c r="C30" s="29">
        <v>470.72</v>
      </c>
      <c r="D30" s="29">
        <v>1036.1600000000001</v>
      </c>
      <c r="E30" s="30">
        <v>603.03</v>
      </c>
      <c r="F30" s="30">
        <v>495.1</v>
      </c>
      <c r="G30" s="30">
        <v>1098.1400000000001</v>
      </c>
      <c r="H30" s="29">
        <f t="shared" si="3"/>
        <v>37.599999999999909</v>
      </c>
      <c r="I30" s="29">
        <f t="shared" si="3"/>
        <v>24.379999999999995</v>
      </c>
      <c r="J30" s="29">
        <f t="shared" si="3"/>
        <v>61.980000000000018</v>
      </c>
      <c r="K30" s="31">
        <v>-427.43430000000211</v>
      </c>
      <c r="L30" s="31">
        <v>0</v>
      </c>
      <c r="M30" s="31">
        <f>H30*M$6</f>
        <v>256.43199999999939</v>
      </c>
      <c r="N30" s="32">
        <f t="shared" si="8"/>
        <v>64.606999999999985</v>
      </c>
      <c r="O30" s="28">
        <f t="shared" si="5"/>
        <v>321.03899999999936</v>
      </c>
      <c r="P30" s="28"/>
      <c r="Q30" s="32">
        <f t="shared" si="6"/>
        <v>-748.47330000000147</v>
      </c>
      <c r="R30" s="32" t="str">
        <f t="shared" si="4"/>
        <v>№021\1</v>
      </c>
    </row>
    <row r="31" spans="1:18">
      <c r="A31" s="9" t="s">
        <v>43</v>
      </c>
      <c r="B31" s="29">
        <v>1850.03</v>
      </c>
      <c r="C31" s="29">
        <v>903.89</v>
      </c>
      <c r="D31" s="29">
        <v>2753.92</v>
      </c>
      <c r="E31" s="30">
        <v>1850.2</v>
      </c>
      <c r="F31" s="30">
        <v>904.02</v>
      </c>
      <c r="G31" s="30">
        <v>2754.23</v>
      </c>
      <c r="H31" s="29">
        <f t="shared" si="3"/>
        <v>0.17000000000007276</v>
      </c>
      <c r="I31" s="29">
        <f t="shared" si="3"/>
        <v>0.12999999999999545</v>
      </c>
      <c r="J31" s="29">
        <f t="shared" si="3"/>
        <v>0.30999999999994543</v>
      </c>
      <c r="K31" s="31">
        <v>-3081.1322999999984</v>
      </c>
      <c r="L31" s="31">
        <v>0</v>
      </c>
      <c r="M31" s="33">
        <f>H31*M$6</f>
        <v>1.1594000000004963</v>
      </c>
      <c r="N31" s="4">
        <f t="shared" si="8"/>
        <v>0.34449999999998793</v>
      </c>
      <c r="O31" s="9">
        <f t="shared" si="5"/>
        <v>1.5039000000004843</v>
      </c>
      <c r="P31" s="9"/>
      <c r="Q31" s="4">
        <f t="shared" si="6"/>
        <v>-3082.636199999999</v>
      </c>
      <c r="R31" s="4" t="str">
        <f t="shared" si="4"/>
        <v xml:space="preserve">№021\2 </v>
      </c>
    </row>
    <row r="32" spans="1:18">
      <c r="A32" s="28" t="s">
        <v>44</v>
      </c>
      <c r="H32" s="29"/>
      <c r="I32" s="29"/>
      <c r="J32" s="29"/>
      <c r="K32" s="31">
        <v>46.180499999999711</v>
      </c>
      <c r="L32" s="31">
        <v>0</v>
      </c>
      <c r="M32" s="31"/>
      <c r="N32" s="32">
        <f t="shared" si="8"/>
        <v>0</v>
      </c>
      <c r="O32" s="28">
        <f t="shared" si="5"/>
        <v>0</v>
      </c>
      <c r="P32" s="28"/>
      <c r="Q32" s="32">
        <f t="shared" si="6"/>
        <v>46.180499999999711</v>
      </c>
      <c r="R32" s="32" t="str">
        <f t="shared" si="4"/>
        <v>№022 сбыт</v>
      </c>
    </row>
    <row r="33" spans="1:18">
      <c r="A33" s="9" t="s">
        <v>45</v>
      </c>
      <c r="B33" s="29">
        <v>2203.6</v>
      </c>
      <c r="C33" s="29">
        <v>1026.19</v>
      </c>
      <c r="D33" s="29">
        <v>3229.81</v>
      </c>
      <c r="E33" s="30">
        <v>2229.2400000000002</v>
      </c>
      <c r="F33" s="30">
        <v>1033.54</v>
      </c>
      <c r="G33" s="30">
        <v>3262.79</v>
      </c>
      <c r="H33" s="29">
        <f t="shared" si="3"/>
        <v>25.640000000000327</v>
      </c>
      <c r="I33" s="29">
        <f t="shared" si="3"/>
        <v>7.3499999999999091</v>
      </c>
      <c r="J33" s="29">
        <f t="shared" si="3"/>
        <v>32.980000000000018</v>
      </c>
      <c r="K33" s="31">
        <v>1845.7595999999996</v>
      </c>
      <c r="L33" s="31">
        <v>0</v>
      </c>
      <c r="M33" s="29">
        <f t="shared" ref="M33:M39" si="9">H33*M$6</f>
        <v>174.86480000000225</v>
      </c>
      <c r="N33" s="4">
        <f t="shared" si="8"/>
        <v>19.477499999999758</v>
      </c>
      <c r="O33" s="9">
        <f t="shared" si="5"/>
        <v>194.34230000000201</v>
      </c>
      <c r="P33" s="9"/>
      <c r="Q33" s="4">
        <f t="shared" si="6"/>
        <v>1651.4172999999976</v>
      </c>
      <c r="R33" s="4" t="str">
        <f t="shared" si="4"/>
        <v>№022а</v>
      </c>
    </row>
    <row r="34" spans="1:18">
      <c r="A34" s="28" t="s">
        <v>46</v>
      </c>
      <c r="B34" s="29">
        <v>0.51</v>
      </c>
      <c r="C34" s="29">
        <v>0.57999999999999996</v>
      </c>
      <c r="D34" s="29">
        <v>1.1000000000000001</v>
      </c>
      <c r="E34" s="30">
        <v>0.51</v>
      </c>
      <c r="F34" s="30">
        <v>0.57999999999999996</v>
      </c>
      <c r="G34" s="30">
        <v>1.1000000000000001</v>
      </c>
      <c r="H34" s="29">
        <f t="shared" si="3"/>
        <v>0</v>
      </c>
      <c r="I34" s="29">
        <f t="shared" si="3"/>
        <v>0</v>
      </c>
      <c r="J34" s="29">
        <f t="shared" si="3"/>
        <v>0</v>
      </c>
      <c r="K34" s="31">
        <v>-8.3732000000000006</v>
      </c>
      <c r="L34" s="31">
        <v>0</v>
      </c>
      <c r="M34" s="31">
        <f t="shared" si="9"/>
        <v>0</v>
      </c>
      <c r="N34" s="32">
        <f t="shared" si="8"/>
        <v>0</v>
      </c>
      <c r="O34" s="28">
        <f t="shared" si="5"/>
        <v>0</v>
      </c>
      <c r="P34" s="28"/>
      <c r="Q34" s="32">
        <f t="shared" si="6"/>
        <v>-8.3732000000000006</v>
      </c>
      <c r="R34" s="32" t="str">
        <f t="shared" si="4"/>
        <v>№023</v>
      </c>
    </row>
    <row r="35" spans="1:18">
      <c r="A35" s="9" t="s">
        <v>47</v>
      </c>
      <c r="B35" s="29">
        <v>692.33</v>
      </c>
      <c r="C35" s="29">
        <v>373.82</v>
      </c>
      <c r="D35" s="29">
        <v>1066.1600000000001</v>
      </c>
      <c r="E35" s="30">
        <v>693.23</v>
      </c>
      <c r="F35" s="30">
        <v>374.14</v>
      </c>
      <c r="G35" s="30">
        <v>1067.3700000000001</v>
      </c>
      <c r="H35" s="29">
        <f t="shared" si="3"/>
        <v>0.89999999999997726</v>
      </c>
      <c r="I35" s="29">
        <f t="shared" si="3"/>
        <v>0.31999999999999318</v>
      </c>
      <c r="J35" s="29">
        <f t="shared" si="3"/>
        <v>1.2100000000000364</v>
      </c>
      <c r="K35" s="31">
        <v>-1023.2261999999998</v>
      </c>
      <c r="L35" s="31">
        <v>0</v>
      </c>
      <c r="M35" s="33">
        <f t="shared" si="9"/>
        <v>6.1379999999998454</v>
      </c>
      <c r="N35" s="4">
        <f t="shared" si="8"/>
        <v>0.84799999999998188</v>
      </c>
      <c r="O35" s="9">
        <f t="shared" si="5"/>
        <v>6.9859999999998275</v>
      </c>
      <c r="P35" s="9"/>
      <c r="Q35" s="4">
        <f t="shared" si="6"/>
        <v>-1030.2121999999997</v>
      </c>
      <c r="R35" s="4" t="str">
        <f t="shared" si="4"/>
        <v xml:space="preserve">№024 </v>
      </c>
    </row>
    <row r="36" spans="1:18">
      <c r="A36" s="28" t="s">
        <v>48</v>
      </c>
      <c r="B36" s="29">
        <v>11484.61</v>
      </c>
      <c r="C36" s="29">
        <v>6276.4000000000005</v>
      </c>
      <c r="D36" s="29">
        <v>17761.02</v>
      </c>
      <c r="E36" s="30">
        <v>11484.61</v>
      </c>
      <c r="F36" s="30">
        <v>6276.4000000000005</v>
      </c>
      <c r="G36" s="30">
        <v>17761.02</v>
      </c>
      <c r="H36" s="29">
        <f t="shared" si="3"/>
        <v>0</v>
      </c>
      <c r="I36" s="29">
        <f t="shared" si="3"/>
        <v>0</v>
      </c>
      <c r="J36" s="29">
        <f t="shared" si="3"/>
        <v>0</v>
      </c>
      <c r="K36" s="31">
        <v>-7311.3542000000043</v>
      </c>
      <c r="L36" s="31">
        <v>0</v>
      </c>
      <c r="M36" s="31">
        <f t="shared" si="9"/>
        <v>0</v>
      </c>
      <c r="N36" s="32">
        <f t="shared" si="8"/>
        <v>0</v>
      </c>
      <c r="O36" s="28">
        <f t="shared" si="5"/>
        <v>0</v>
      </c>
      <c r="P36" s="28"/>
      <c r="Q36" s="32">
        <f t="shared" si="6"/>
        <v>-7311.3542000000043</v>
      </c>
      <c r="R36" s="32" t="str">
        <f t="shared" si="4"/>
        <v>№025</v>
      </c>
    </row>
    <row r="37" spans="1:18">
      <c r="A37" s="9" t="s">
        <v>49</v>
      </c>
      <c r="B37" s="29">
        <v>4335.62</v>
      </c>
      <c r="C37" s="29">
        <v>2254.4700000000003</v>
      </c>
      <c r="D37" s="29">
        <v>6590.09</v>
      </c>
      <c r="E37" s="30">
        <v>4636.66</v>
      </c>
      <c r="F37" s="30">
        <v>2298.1</v>
      </c>
      <c r="G37" s="30">
        <v>6934.76</v>
      </c>
      <c r="H37" s="29">
        <f t="shared" si="3"/>
        <v>301.03999999999996</v>
      </c>
      <c r="I37" s="29">
        <f t="shared" si="3"/>
        <v>43.629999999999654</v>
      </c>
      <c r="J37" s="29">
        <f t="shared" si="3"/>
        <v>344.67000000000007</v>
      </c>
      <c r="K37" s="31">
        <v>9689.6033999999963</v>
      </c>
      <c r="L37" s="31">
        <v>0</v>
      </c>
      <c r="M37" s="33">
        <f t="shared" si="9"/>
        <v>2053.0927999999999</v>
      </c>
      <c r="N37" s="4">
        <f t="shared" si="8"/>
        <v>115.61949999999908</v>
      </c>
      <c r="O37" s="35">
        <f t="shared" si="5"/>
        <v>2168.7122999999988</v>
      </c>
      <c r="P37" s="9"/>
      <c r="Q37" s="4">
        <f t="shared" si="6"/>
        <v>7520.8910999999971</v>
      </c>
      <c r="R37" s="4" t="str">
        <f t="shared" si="4"/>
        <v>№026</v>
      </c>
    </row>
    <row r="38" spans="1:18">
      <c r="A38" s="28" t="s">
        <v>50</v>
      </c>
      <c r="B38" s="29">
        <v>4576</v>
      </c>
      <c r="C38" s="29">
        <v>2670.44</v>
      </c>
      <c r="D38" s="29">
        <v>7246.51</v>
      </c>
      <c r="E38" s="30">
        <v>4668.25</v>
      </c>
      <c r="F38" s="30">
        <v>2720.41</v>
      </c>
      <c r="G38" s="30">
        <v>7388.74</v>
      </c>
      <c r="H38" s="29">
        <f t="shared" si="3"/>
        <v>92.25</v>
      </c>
      <c r="I38" s="29">
        <f t="shared" si="3"/>
        <v>49.9699999999998</v>
      </c>
      <c r="J38" s="29">
        <f t="shared" si="3"/>
        <v>142.22999999999956</v>
      </c>
      <c r="K38" s="31">
        <v>29.456800000000385</v>
      </c>
      <c r="L38" s="31">
        <v>0</v>
      </c>
      <c r="M38" s="31">
        <f t="shared" si="9"/>
        <v>629.14499999999998</v>
      </c>
      <c r="N38" s="32">
        <f t="shared" si="8"/>
        <v>132.42049999999946</v>
      </c>
      <c r="O38" s="28">
        <f>SUM(M38:N38)</f>
        <v>761.56549999999947</v>
      </c>
      <c r="P38" s="28"/>
      <c r="Q38" s="32">
        <f t="shared" si="6"/>
        <v>-732.10869999999909</v>
      </c>
      <c r="R38" s="32" t="str">
        <f t="shared" si="4"/>
        <v>№027</v>
      </c>
    </row>
    <row r="39" spans="1:18">
      <c r="A39" s="9" t="s">
        <v>51</v>
      </c>
      <c r="B39" s="29">
        <v>1330.52</v>
      </c>
      <c r="C39" s="29">
        <v>496.08</v>
      </c>
      <c r="D39" s="29">
        <v>1826.6100000000001</v>
      </c>
      <c r="E39" s="30">
        <v>1330.52</v>
      </c>
      <c r="F39" s="30">
        <v>496.08</v>
      </c>
      <c r="G39" s="30">
        <v>1826.6100000000001</v>
      </c>
      <c r="H39" s="29">
        <f t="shared" si="3"/>
        <v>0</v>
      </c>
      <c r="I39" s="29">
        <f t="shared" si="3"/>
        <v>0</v>
      </c>
      <c r="J39" s="29">
        <f t="shared" si="3"/>
        <v>0</v>
      </c>
      <c r="K39" s="31">
        <v>-4.3548000000000027</v>
      </c>
      <c r="L39" s="31">
        <v>0</v>
      </c>
      <c r="M39" s="33">
        <f t="shared" si="9"/>
        <v>0</v>
      </c>
      <c r="N39" s="4">
        <f t="shared" si="8"/>
        <v>0</v>
      </c>
      <c r="O39" s="35">
        <f t="shared" si="5"/>
        <v>0</v>
      </c>
      <c r="P39" s="9"/>
      <c r="Q39" s="4">
        <f t="shared" si="6"/>
        <v>-4.3548000000000027</v>
      </c>
      <c r="R39" s="4" t="str">
        <f t="shared" si="4"/>
        <v>№028</v>
      </c>
    </row>
    <row r="40" spans="1:18">
      <c r="A40" s="28" t="s">
        <v>52</v>
      </c>
      <c r="H40" s="29">
        <f t="shared" si="3"/>
        <v>0</v>
      </c>
      <c r="I40" s="29">
        <f t="shared" si="3"/>
        <v>0</v>
      </c>
      <c r="J40" s="29"/>
      <c r="K40" s="31">
        <v>4.7999999908370228E-3</v>
      </c>
      <c r="L40" s="31">
        <v>0</v>
      </c>
      <c r="M40" s="31"/>
      <c r="N40" s="32"/>
      <c r="O40" s="28"/>
      <c r="P40" s="28"/>
      <c r="Q40" s="28">
        <f t="shared" si="6"/>
        <v>4.7999999908370228E-3</v>
      </c>
      <c r="R40" s="32" t="str">
        <f t="shared" si="4"/>
        <v>№029 сбыт</v>
      </c>
    </row>
    <row r="41" spans="1:18">
      <c r="A41" s="9" t="s">
        <v>53</v>
      </c>
      <c r="B41" s="29">
        <v>2884.68</v>
      </c>
      <c r="C41" s="29">
        <v>1321.79</v>
      </c>
      <c r="D41" s="29">
        <v>4206.5200000000004</v>
      </c>
      <c r="E41" s="30">
        <v>2884.68</v>
      </c>
      <c r="F41" s="30">
        <v>1321.79</v>
      </c>
      <c r="G41" s="30">
        <v>4206.5200000000004</v>
      </c>
      <c r="H41" s="29">
        <f t="shared" si="3"/>
        <v>0</v>
      </c>
      <c r="I41" s="29">
        <f t="shared" si="3"/>
        <v>0</v>
      </c>
      <c r="J41" s="29">
        <f t="shared" si="3"/>
        <v>0</v>
      </c>
      <c r="K41" s="31">
        <v>-311.18879999999888</v>
      </c>
      <c r="L41" s="31">
        <v>0</v>
      </c>
      <c r="M41" s="29">
        <f t="shared" ref="M41:N44" si="10">H41*M$6</f>
        <v>0</v>
      </c>
      <c r="N41" s="4">
        <f t="shared" si="10"/>
        <v>0</v>
      </c>
      <c r="O41" s="9">
        <f t="shared" si="5"/>
        <v>0</v>
      </c>
      <c r="P41" s="9"/>
      <c r="Q41" s="4">
        <f t="shared" si="6"/>
        <v>-311.18879999999888</v>
      </c>
      <c r="R41" s="4" t="str">
        <f t="shared" si="4"/>
        <v>№030</v>
      </c>
    </row>
    <row r="42" spans="1:18">
      <c r="A42" s="28" t="s">
        <v>54</v>
      </c>
      <c r="B42" s="29">
        <v>13190.95</v>
      </c>
      <c r="C42" s="29">
        <v>6903.9000000000005</v>
      </c>
      <c r="D42" s="29">
        <v>20094.86</v>
      </c>
      <c r="E42" s="30">
        <v>13537.49</v>
      </c>
      <c r="F42" s="30">
        <v>6978.78</v>
      </c>
      <c r="G42" s="30">
        <v>20516.28</v>
      </c>
      <c r="H42" s="29">
        <f t="shared" si="3"/>
        <v>346.53999999999905</v>
      </c>
      <c r="I42" s="29">
        <f t="shared" si="3"/>
        <v>74.8799999999992</v>
      </c>
      <c r="J42" s="29">
        <f t="shared" si="3"/>
        <v>421.41999999999825</v>
      </c>
      <c r="K42" s="31">
        <v>-8679.9810000000052</v>
      </c>
      <c r="L42" s="31">
        <v>0</v>
      </c>
      <c r="M42" s="31">
        <f t="shared" si="10"/>
        <v>2363.4027999999935</v>
      </c>
      <c r="N42" s="32">
        <f t="shared" si="10"/>
        <v>198.43199999999788</v>
      </c>
      <c r="O42" s="28">
        <f t="shared" si="5"/>
        <v>2561.8347999999914</v>
      </c>
      <c r="P42" s="28"/>
      <c r="Q42" s="32">
        <f t="shared" si="6"/>
        <v>-11241.815799999997</v>
      </c>
      <c r="R42" s="32" t="str">
        <f t="shared" si="4"/>
        <v>№031\1</v>
      </c>
    </row>
    <row r="43" spans="1:18">
      <c r="A43" s="9" t="s">
        <v>55</v>
      </c>
      <c r="B43" s="29">
        <v>6467.54</v>
      </c>
      <c r="C43" s="29">
        <v>1937.22</v>
      </c>
      <c r="D43" s="29">
        <v>8404.76</v>
      </c>
      <c r="E43" s="30">
        <v>6764.62</v>
      </c>
      <c r="F43" s="30">
        <v>1980.28</v>
      </c>
      <c r="G43" s="30">
        <v>8744.91</v>
      </c>
      <c r="H43" s="29">
        <f t="shared" si="3"/>
        <v>297.07999999999993</v>
      </c>
      <c r="I43" s="29">
        <f t="shared" si="3"/>
        <v>43.059999999999945</v>
      </c>
      <c r="J43" s="29">
        <f t="shared" si="3"/>
        <v>340.14999999999964</v>
      </c>
      <c r="K43" s="31">
        <v>4589.722500000018</v>
      </c>
      <c r="L43" s="31">
        <v>4600</v>
      </c>
      <c r="M43" s="33">
        <f t="shared" si="10"/>
        <v>2026.0855999999997</v>
      </c>
      <c r="N43" s="4">
        <f t="shared" si="10"/>
        <v>114.10899999999985</v>
      </c>
      <c r="O43" s="9">
        <f t="shared" si="5"/>
        <v>2140.1945999999994</v>
      </c>
      <c r="P43" s="9"/>
      <c r="Q43" s="4">
        <f t="shared" si="6"/>
        <v>7049.5279000000191</v>
      </c>
      <c r="R43" s="4" t="str">
        <f t="shared" si="4"/>
        <v>№031\2</v>
      </c>
    </row>
    <row r="44" spans="1:18">
      <c r="A44" s="28" t="s">
        <v>56</v>
      </c>
      <c r="B44" s="29">
        <v>7663.95</v>
      </c>
      <c r="C44" s="29">
        <v>4435.08</v>
      </c>
      <c r="D44" s="29">
        <v>12099.12</v>
      </c>
      <c r="E44" s="30">
        <v>7826.96</v>
      </c>
      <c r="F44" s="30">
        <v>4508.83</v>
      </c>
      <c r="G44" s="30">
        <v>12335.880000000001</v>
      </c>
      <c r="H44" s="29">
        <f t="shared" si="3"/>
        <v>163.01000000000022</v>
      </c>
      <c r="I44" s="29">
        <f t="shared" si="3"/>
        <v>73.75</v>
      </c>
      <c r="J44" s="29">
        <f t="shared" si="3"/>
        <v>236.76000000000022</v>
      </c>
      <c r="K44" s="31">
        <v>-249.09309999999732</v>
      </c>
      <c r="L44" s="31">
        <v>0</v>
      </c>
      <c r="M44" s="31">
        <f t="shared" si="10"/>
        <v>1111.7282000000016</v>
      </c>
      <c r="N44" s="32">
        <f t="shared" si="10"/>
        <v>195.4375</v>
      </c>
      <c r="O44" s="28">
        <f t="shared" si="5"/>
        <v>1307.1657000000016</v>
      </c>
      <c r="P44" s="28"/>
      <c r="Q44" s="32">
        <f t="shared" si="6"/>
        <v>-1556.2587999999989</v>
      </c>
      <c r="R44" s="32" t="str">
        <f t="shared" si="4"/>
        <v xml:space="preserve">№032 </v>
      </c>
    </row>
    <row r="45" spans="1:18">
      <c r="A45" s="9" t="s">
        <v>57</v>
      </c>
      <c r="H45" s="29"/>
      <c r="I45" s="29"/>
      <c r="J45" s="29"/>
      <c r="K45" s="31">
        <v>640.01399999999649</v>
      </c>
      <c r="L45" s="31">
        <v>0</v>
      </c>
      <c r="M45" s="33"/>
      <c r="N45" s="4"/>
      <c r="O45" s="9"/>
      <c r="P45" s="9"/>
      <c r="Q45" s="4">
        <f t="shared" si="6"/>
        <v>640.01399999999649</v>
      </c>
      <c r="R45" s="4" t="str">
        <f t="shared" si="4"/>
        <v>№033 сбыт</v>
      </c>
    </row>
    <row r="46" spans="1:18">
      <c r="A46" s="28" t="s">
        <v>58</v>
      </c>
      <c r="B46" s="29">
        <v>1965.3700000000001</v>
      </c>
      <c r="C46" s="29">
        <v>436.79</v>
      </c>
      <c r="D46" s="29">
        <v>2402.17</v>
      </c>
      <c r="E46" s="30">
        <v>1965.3700000000001</v>
      </c>
      <c r="F46" s="30">
        <v>436.79</v>
      </c>
      <c r="G46" s="30">
        <v>2402.17</v>
      </c>
      <c r="H46" s="29">
        <f t="shared" si="3"/>
        <v>0</v>
      </c>
      <c r="I46" s="29">
        <f t="shared" si="3"/>
        <v>0</v>
      </c>
      <c r="J46" s="29">
        <f t="shared" si="3"/>
        <v>0</v>
      </c>
      <c r="K46" s="31">
        <v>-14.069700000000338</v>
      </c>
      <c r="L46" s="31">
        <v>0</v>
      </c>
      <c r="M46" s="31">
        <f t="shared" ref="M46:N48" si="11">H46*M$6</f>
        <v>0</v>
      </c>
      <c r="N46" s="32">
        <f t="shared" si="11"/>
        <v>0</v>
      </c>
      <c r="O46" s="28">
        <f t="shared" si="5"/>
        <v>0</v>
      </c>
      <c r="P46" s="28"/>
      <c r="Q46" s="32">
        <f t="shared" si="6"/>
        <v>-14.069700000000338</v>
      </c>
      <c r="R46" s="32" t="str">
        <f t="shared" si="4"/>
        <v xml:space="preserve">№034 </v>
      </c>
    </row>
    <row r="47" spans="1:18">
      <c r="A47" s="9" t="s">
        <v>59</v>
      </c>
      <c r="B47" s="29">
        <v>13427.94</v>
      </c>
      <c r="C47" s="29">
        <v>6840.16</v>
      </c>
      <c r="D47" s="29">
        <v>20268.13</v>
      </c>
      <c r="E47" s="30">
        <v>13633.050000000001</v>
      </c>
      <c r="F47" s="30">
        <v>6910.04</v>
      </c>
      <c r="G47" s="30">
        <v>20543.11</v>
      </c>
      <c r="H47" s="29">
        <f t="shared" si="3"/>
        <v>205.11000000000058</v>
      </c>
      <c r="I47" s="29">
        <f t="shared" si="3"/>
        <v>69.880000000000109</v>
      </c>
      <c r="J47" s="29">
        <f t="shared" si="3"/>
        <v>274.97999999999956</v>
      </c>
      <c r="K47" s="31">
        <v>-4498.4714000000022</v>
      </c>
      <c r="L47" s="31">
        <v>5000</v>
      </c>
      <c r="M47" s="33">
        <f t="shared" si="11"/>
        <v>1398.850200000004</v>
      </c>
      <c r="N47" s="4">
        <f t="shared" si="11"/>
        <v>185.18200000000027</v>
      </c>
      <c r="O47" s="9">
        <f t="shared" si="5"/>
        <v>1584.0322000000042</v>
      </c>
      <c r="P47" s="9"/>
      <c r="Q47" s="4">
        <f t="shared" si="6"/>
        <v>-1082.5036000000064</v>
      </c>
      <c r="R47" s="4" t="str">
        <f t="shared" si="4"/>
        <v xml:space="preserve">№035 </v>
      </c>
    </row>
    <row r="48" spans="1:18">
      <c r="A48" s="28" t="s">
        <v>60</v>
      </c>
      <c r="B48" s="29">
        <v>8247.48</v>
      </c>
      <c r="C48" s="29">
        <v>2497.48</v>
      </c>
      <c r="D48" s="29">
        <v>10744.97</v>
      </c>
      <c r="E48" s="30">
        <v>8247.48</v>
      </c>
      <c r="F48" s="30">
        <v>2497.48</v>
      </c>
      <c r="G48" s="30">
        <v>10744.97</v>
      </c>
      <c r="H48" s="29">
        <f t="shared" si="3"/>
        <v>0</v>
      </c>
      <c r="I48" s="29">
        <f t="shared" si="3"/>
        <v>0</v>
      </c>
      <c r="J48" s="29">
        <f t="shared" si="3"/>
        <v>0</v>
      </c>
      <c r="K48" s="31">
        <v>-0.18659999999530558</v>
      </c>
      <c r="L48" s="31">
        <v>0</v>
      </c>
      <c r="M48" s="31">
        <f t="shared" si="11"/>
        <v>0</v>
      </c>
      <c r="N48" s="32">
        <f t="shared" si="11"/>
        <v>0</v>
      </c>
      <c r="O48" s="28">
        <f t="shared" si="5"/>
        <v>0</v>
      </c>
      <c r="P48" s="28"/>
      <c r="Q48" s="32">
        <f t="shared" si="6"/>
        <v>-0.18659999999530558</v>
      </c>
      <c r="R48" s="32" t="str">
        <f t="shared" si="4"/>
        <v xml:space="preserve">№036 </v>
      </c>
    </row>
    <row r="49" spans="1:19">
      <c r="A49" s="9" t="s">
        <v>61</v>
      </c>
      <c r="H49" s="29"/>
      <c r="I49" s="29"/>
      <c r="J49" s="29"/>
      <c r="K49" s="31">
        <v>3.1999999973777449E-3</v>
      </c>
      <c r="L49" s="31">
        <v>0</v>
      </c>
      <c r="M49" s="29"/>
      <c r="N49" s="4"/>
      <c r="O49" s="9"/>
      <c r="P49" s="9"/>
      <c r="Q49" s="4">
        <f t="shared" si="6"/>
        <v>3.1999999973777449E-3</v>
      </c>
      <c r="R49" s="4" t="str">
        <f>A49</f>
        <v>№037 сбыт</v>
      </c>
    </row>
    <row r="50" spans="1:19">
      <c r="A50" s="28" t="s">
        <v>62</v>
      </c>
      <c r="H50" s="29"/>
      <c r="I50" s="29"/>
      <c r="J50" s="29"/>
      <c r="K50" s="31">
        <v>-290.58998468918583</v>
      </c>
      <c r="L50" s="31">
        <v>0</v>
      </c>
      <c r="M50" s="31"/>
      <c r="N50" s="32"/>
      <c r="O50" s="28"/>
      <c r="P50" s="28"/>
      <c r="Q50" s="32">
        <f t="shared" ref="Q50:Q81" si="12">K50-O50+L50+P50</f>
        <v>-290.58998468918583</v>
      </c>
      <c r="R50" s="32" t="str">
        <f t="shared" si="4"/>
        <v>№038 сбыт</v>
      </c>
      <c r="S50" s="4"/>
    </row>
    <row r="51" spans="1:19">
      <c r="A51" s="9" t="s">
        <v>63</v>
      </c>
      <c r="H51" s="29"/>
      <c r="I51" s="29"/>
      <c r="J51" s="29"/>
      <c r="K51" s="31">
        <v>-582.58610000000476</v>
      </c>
      <c r="L51" s="31">
        <v>0</v>
      </c>
      <c r="M51" s="33"/>
      <c r="N51" s="4"/>
      <c r="O51" s="9"/>
      <c r="P51" s="9"/>
      <c r="Q51" s="4">
        <f t="shared" si="12"/>
        <v>-582.58610000000476</v>
      </c>
      <c r="R51" s="4" t="str">
        <f t="shared" si="4"/>
        <v>№039  сбыт</v>
      </c>
    </row>
    <row r="52" spans="1:19">
      <c r="A52" s="28" t="s">
        <v>64</v>
      </c>
      <c r="B52" s="29">
        <v>1372.34</v>
      </c>
      <c r="C52" s="29">
        <v>2550.5300000000002</v>
      </c>
      <c r="D52" s="29">
        <v>3922.88</v>
      </c>
      <c r="E52" s="30">
        <v>1372.34</v>
      </c>
      <c r="F52" s="30">
        <v>2550.5300000000002</v>
      </c>
      <c r="G52" s="30">
        <v>3922.88</v>
      </c>
      <c r="H52" s="29">
        <f t="shared" si="3"/>
        <v>0</v>
      </c>
      <c r="I52" s="29">
        <f t="shared" si="3"/>
        <v>0</v>
      </c>
      <c r="J52" s="29">
        <f t="shared" si="3"/>
        <v>0</v>
      </c>
      <c r="K52" s="31">
        <v>-0.48820000000019664</v>
      </c>
      <c r="L52" s="31">
        <v>0</v>
      </c>
      <c r="M52" s="31">
        <f>H52*M$6</f>
        <v>0</v>
      </c>
      <c r="N52" s="32">
        <f>I52*N$6</f>
        <v>0</v>
      </c>
      <c r="O52" s="28">
        <f t="shared" si="5"/>
        <v>0</v>
      </c>
      <c r="P52" s="28"/>
      <c r="Q52" s="32">
        <f t="shared" si="12"/>
        <v>-0.48820000000019664</v>
      </c>
      <c r="R52" s="32" t="str">
        <f t="shared" si="4"/>
        <v>№040</v>
      </c>
    </row>
    <row r="53" spans="1:19">
      <c r="A53" s="9" t="s">
        <v>65</v>
      </c>
      <c r="B53" s="29">
        <v>6438.84</v>
      </c>
      <c r="C53" s="29">
        <v>3103.4900000000002</v>
      </c>
      <c r="D53" s="29">
        <v>9542.76</v>
      </c>
      <c r="E53" s="30">
        <v>6566.04</v>
      </c>
      <c r="F53" s="30">
        <v>3134.15</v>
      </c>
      <c r="G53" s="30">
        <v>9700.6200000000008</v>
      </c>
      <c r="H53" s="29">
        <f t="shared" si="3"/>
        <v>127.19999999999982</v>
      </c>
      <c r="I53" s="29">
        <f t="shared" si="3"/>
        <v>30.659999999999854</v>
      </c>
      <c r="J53" s="29">
        <f t="shared" si="3"/>
        <v>157.86000000000058</v>
      </c>
      <c r="K53" s="31">
        <v>-1036.0714</v>
      </c>
      <c r="L53" s="31">
        <v>0</v>
      </c>
      <c r="M53" s="33">
        <f>H53*M$6</f>
        <v>867.50399999999877</v>
      </c>
      <c r="N53" s="4">
        <f>I53*N$6</f>
        <v>81.248999999999612</v>
      </c>
      <c r="O53" s="9">
        <f t="shared" si="5"/>
        <v>948.75299999999834</v>
      </c>
      <c r="P53" s="9"/>
      <c r="Q53" s="4">
        <f t="shared" si="12"/>
        <v>-1984.8243999999984</v>
      </c>
      <c r="R53" s="4" t="str">
        <f t="shared" si="4"/>
        <v xml:space="preserve">№041 </v>
      </c>
    </row>
    <row r="54" spans="1:19">
      <c r="A54" s="28" t="s">
        <v>66</v>
      </c>
      <c r="H54" s="29"/>
      <c r="I54" s="29"/>
      <c r="J54" s="29"/>
      <c r="K54" s="31">
        <v>3.0036000000067418</v>
      </c>
      <c r="L54" s="31">
        <v>0</v>
      </c>
      <c r="M54" s="31"/>
      <c r="N54" s="32">
        <f>I54*N$6</f>
        <v>0</v>
      </c>
      <c r="O54" s="28"/>
      <c r="P54" s="28"/>
      <c r="Q54" s="32">
        <f t="shared" si="12"/>
        <v>3.0036000000067418</v>
      </c>
      <c r="R54" s="32" t="str">
        <f t="shared" si="4"/>
        <v xml:space="preserve">№041а сбыт </v>
      </c>
    </row>
    <row r="55" spans="1:19">
      <c r="A55" s="9" t="s">
        <v>67</v>
      </c>
      <c r="B55" s="29">
        <v>6670.25</v>
      </c>
      <c r="C55" s="29">
        <v>2742.05</v>
      </c>
      <c r="D55" s="29">
        <v>9412.34</v>
      </c>
      <c r="E55" s="30">
        <v>6874.1500000000005</v>
      </c>
      <c r="F55" s="30">
        <v>2768.98</v>
      </c>
      <c r="G55" s="30">
        <v>9643.17</v>
      </c>
      <c r="H55" s="29">
        <f t="shared" si="3"/>
        <v>203.90000000000055</v>
      </c>
      <c r="I55" s="29">
        <f t="shared" si="3"/>
        <v>26.929999999999836</v>
      </c>
      <c r="J55" s="29">
        <f t="shared" si="3"/>
        <v>230.82999999999993</v>
      </c>
      <c r="K55" s="31">
        <v>-1189.8568999999989</v>
      </c>
      <c r="L55" s="31">
        <v>0</v>
      </c>
      <c r="M55" s="33">
        <f>H55*M$6</f>
        <v>1390.5980000000038</v>
      </c>
      <c r="N55" s="4">
        <f>I55*N$6</f>
        <v>71.364499999999566</v>
      </c>
      <c r="O55" s="9">
        <f t="shared" si="5"/>
        <v>1461.9625000000033</v>
      </c>
      <c r="P55" s="9"/>
      <c r="Q55" s="4">
        <f t="shared" si="12"/>
        <v>-2651.8194000000021</v>
      </c>
      <c r="R55" s="4" t="str">
        <f t="shared" si="4"/>
        <v xml:space="preserve">№042 </v>
      </c>
    </row>
    <row r="56" spans="1:19">
      <c r="A56" s="28" t="s">
        <v>68</v>
      </c>
      <c r="B56" s="29">
        <v>6948.76</v>
      </c>
      <c r="C56" s="29">
        <v>2670.1</v>
      </c>
      <c r="D56" s="29">
        <v>9618.8700000000008</v>
      </c>
      <c r="E56" s="30">
        <v>6968.3600000000006</v>
      </c>
      <c r="F56" s="30">
        <v>2679.75</v>
      </c>
      <c r="G56" s="30">
        <v>9648.1200000000008</v>
      </c>
      <c r="H56" s="29">
        <f t="shared" si="3"/>
        <v>19.600000000000364</v>
      </c>
      <c r="I56" s="29">
        <f t="shared" si="3"/>
        <v>9.6500000000000909</v>
      </c>
      <c r="J56" s="29">
        <f t="shared" si="3"/>
        <v>29.25</v>
      </c>
      <c r="K56" s="31">
        <v>-1950.2597000000017</v>
      </c>
      <c r="L56" s="31">
        <v>2262</v>
      </c>
      <c r="M56" s="31">
        <f>H56*M$6</f>
        <v>133.6720000000025</v>
      </c>
      <c r="N56" s="32">
        <f>I56*N$6</f>
        <v>25.57250000000024</v>
      </c>
      <c r="O56" s="28">
        <f t="shared" si="5"/>
        <v>159.24450000000274</v>
      </c>
      <c r="P56" s="28"/>
      <c r="Q56" s="32">
        <f t="shared" si="12"/>
        <v>152.4957999999956</v>
      </c>
      <c r="R56" s="32" t="str">
        <f t="shared" si="4"/>
        <v xml:space="preserve">№043\1 </v>
      </c>
    </row>
    <row r="57" spans="1:19">
      <c r="A57" s="9" t="s">
        <v>69</v>
      </c>
      <c r="B57" s="29">
        <v>24281.33</v>
      </c>
      <c r="C57" s="29">
        <v>11196.86</v>
      </c>
      <c r="D57" s="29">
        <v>35478.200000000004</v>
      </c>
      <c r="E57" s="30">
        <v>24308.79</v>
      </c>
      <c r="F57" s="30">
        <v>11209.66</v>
      </c>
      <c r="G57" s="30">
        <v>35518.450000000004</v>
      </c>
      <c r="H57" s="29">
        <f t="shared" si="3"/>
        <v>27.459999999999127</v>
      </c>
      <c r="I57" s="29">
        <f t="shared" si="3"/>
        <v>12.799999999999272</v>
      </c>
      <c r="J57" s="29">
        <f t="shared" si="3"/>
        <v>40.25</v>
      </c>
      <c r="K57" s="31">
        <v>47.228799999991111</v>
      </c>
      <c r="L57" s="31">
        <v>0</v>
      </c>
      <c r="M57" s="29">
        <f>H57*M$6</f>
        <v>187.27719999999405</v>
      </c>
      <c r="N57" s="4">
        <f>I57*N$6</f>
        <v>33.919999999998069</v>
      </c>
      <c r="O57" s="9">
        <f t="shared" si="5"/>
        <v>221.19719999999211</v>
      </c>
      <c r="P57" s="9"/>
      <c r="Q57" s="4">
        <f t="shared" si="12"/>
        <v>-173.968400000001</v>
      </c>
      <c r="R57" s="4" t="str">
        <f t="shared" si="4"/>
        <v xml:space="preserve">№043\2 </v>
      </c>
    </row>
    <row r="58" spans="1:19">
      <c r="A58" s="28" t="s">
        <v>70</v>
      </c>
      <c r="B58" s="29">
        <v>6919.35</v>
      </c>
      <c r="C58" s="29">
        <v>3177.34</v>
      </c>
      <c r="D58" s="29">
        <v>10096.700000000001</v>
      </c>
      <c r="E58" s="30">
        <v>7164.78</v>
      </c>
      <c r="F58" s="30">
        <v>3269.7200000000003</v>
      </c>
      <c r="G58" s="30">
        <v>10434.5</v>
      </c>
      <c r="H58" s="29">
        <f t="shared" si="3"/>
        <v>245.42999999999938</v>
      </c>
      <c r="I58" s="29">
        <f t="shared" si="3"/>
        <v>92.380000000000109</v>
      </c>
      <c r="J58" s="29">
        <f t="shared" si="3"/>
        <v>337.79999999999927</v>
      </c>
      <c r="K58" s="31">
        <v>-3703.7223000000026</v>
      </c>
      <c r="L58" s="31">
        <v>0</v>
      </c>
      <c r="M58" s="31">
        <f>H58*M$6</f>
        <v>1673.8325999999959</v>
      </c>
      <c r="N58" s="32">
        <f>I58*N$6</f>
        <v>244.80700000000027</v>
      </c>
      <c r="O58" s="28">
        <f t="shared" si="5"/>
        <v>1918.6395999999961</v>
      </c>
      <c r="P58" s="28"/>
      <c r="Q58" s="32">
        <f t="shared" si="12"/>
        <v>-5622.361899999999</v>
      </c>
      <c r="R58" s="32" t="str">
        <f t="shared" si="4"/>
        <v xml:space="preserve">№044 </v>
      </c>
    </row>
    <row r="59" spans="1:19">
      <c r="A59" s="9" t="s">
        <v>71</v>
      </c>
      <c r="H59" s="29"/>
      <c r="I59" s="29"/>
      <c r="J59" s="29"/>
      <c r="K59" s="31">
        <v>0</v>
      </c>
      <c r="L59" s="31">
        <v>0</v>
      </c>
      <c r="M59" s="33"/>
      <c r="N59" s="4"/>
      <c r="O59" s="9"/>
      <c r="P59" s="9"/>
      <c r="Q59" s="4">
        <f t="shared" si="12"/>
        <v>0</v>
      </c>
      <c r="R59" s="4" t="str">
        <f t="shared" si="4"/>
        <v>№045 не установлен</v>
      </c>
    </row>
    <row r="60" spans="1:19">
      <c r="A60" s="28" t="s">
        <v>72</v>
      </c>
      <c r="B60" s="29">
        <v>9527.69</v>
      </c>
      <c r="C60" s="29">
        <v>5848.26</v>
      </c>
      <c r="D60" s="29">
        <v>15375.970000000001</v>
      </c>
      <c r="E60" s="30">
        <v>9725.6</v>
      </c>
      <c r="F60" s="30">
        <v>5932.1</v>
      </c>
      <c r="G60" s="30">
        <v>15657.720000000001</v>
      </c>
      <c r="H60" s="29">
        <f t="shared" si="3"/>
        <v>197.90999999999985</v>
      </c>
      <c r="I60" s="29">
        <f t="shared" si="3"/>
        <v>83.840000000000146</v>
      </c>
      <c r="J60" s="29">
        <f t="shared" si="3"/>
        <v>281.75</v>
      </c>
      <c r="K60" s="31">
        <v>-9834.9652000000042</v>
      </c>
      <c r="L60" s="31">
        <v>0</v>
      </c>
      <c r="M60" s="31">
        <f t="shared" ref="M60:N63" si="13">H60*M$6</f>
        <v>1349.7461999999991</v>
      </c>
      <c r="N60" s="32">
        <f t="shared" si="13"/>
        <v>222.17600000000039</v>
      </c>
      <c r="O60" s="28">
        <f t="shared" si="5"/>
        <v>1571.9221999999995</v>
      </c>
      <c r="P60" s="28"/>
      <c r="Q60" s="32">
        <f t="shared" si="12"/>
        <v>-11406.887400000003</v>
      </c>
      <c r="R60" s="32" t="str">
        <f t="shared" si="4"/>
        <v xml:space="preserve">№046 </v>
      </c>
    </row>
    <row r="61" spans="1:19">
      <c r="A61" s="9" t="s">
        <v>73</v>
      </c>
      <c r="H61" s="29"/>
      <c r="I61" s="29"/>
      <c r="J61" s="29"/>
      <c r="K61" s="31">
        <v>-1536.4354999999971</v>
      </c>
      <c r="L61" s="31">
        <v>0</v>
      </c>
      <c r="M61" s="33">
        <f t="shared" si="13"/>
        <v>0</v>
      </c>
      <c r="N61" s="4">
        <f t="shared" si="13"/>
        <v>0</v>
      </c>
      <c r="O61" s="9">
        <f t="shared" si="5"/>
        <v>0</v>
      </c>
      <c r="P61" s="9"/>
      <c r="Q61" s="4">
        <f t="shared" si="12"/>
        <v>-1536.4354999999971</v>
      </c>
      <c r="R61" s="4" t="str">
        <f t="shared" si="4"/>
        <v xml:space="preserve">№046а </v>
      </c>
    </row>
    <row r="62" spans="1:19">
      <c r="A62" s="28" t="s">
        <v>74</v>
      </c>
      <c r="B62" s="29">
        <v>314.79000000000002</v>
      </c>
      <c r="C62" s="29">
        <v>144.71</v>
      </c>
      <c r="D62" s="29">
        <v>459.51</v>
      </c>
      <c r="E62" s="30">
        <v>314.79000000000002</v>
      </c>
      <c r="F62" s="30">
        <v>144.71</v>
      </c>
      <c r="G62" s="30">
        <v>459.51</v>
      </c>
      <c r="H62" s="29">
        <f t="shared" si="3"/>
        <v>0</v>
      </c>
      <c r="I62" s="29">
        <f t="shared" si="3"/>
        <v>0</v>
      </c>
      <c r="J62" s="29">
        <f t="shared" si="3"/>
        <v>0</v>
      </c>
      <c r="K62" s="31">
        <v>-2071.663</v>
      </c>
      <c r="L62" s="31">
        <v>0</v>
      </c>
      <c r="M62" s="31">
        <f t="shared" si="13"/>
        <v>0</v>
      </c>
      <c r="N62" s="32">
        <f t="shared" si="13"/>
        <v>0</v>
      </c>
      <c r="O62" s="28">
        <f t="shared" si="5"/>
        <v>0</v>
      </c>
      <c r="P62" s="28"/>
      <c r="Q62" s="32">
        <f t="shared" si="12"/>
        <v>-2071.663</v>
      </c>
      <c r="R62" s="32" t="str">
        <f t="shared" si="4"/>
        <v xml:space="preserve">№047 </v>
      </c>
    </row>
    <row r="63" spans="1:19">
      <c r="A63" s="9" t="s">
        <v>75</v>
      </c>
      <c r="B63" s="29">
        <v>17174.349999999999</v>
      </c>
      <c r="C63" s="29">
        <v>5113.7300000000005</v>
      </c>
      <c r="D63" s="29">
        <v>22288.36</v>
      </c>
      <c r="E63" s="30">
        <v>17174.349999999999</v>
      </c>
      <c r="F63" s="30">
        <v>5113.7300000000005</v>
      </c>
      <c r="G63" s="30">
        <v>22288.36</v>
      </c>
      <c r="H63" s="29">
        <f t="shared" si="3"/>
        <v>0</v>
      </c>
      <c r="I63" s="29">
        <f t="shared" si="3"/>
        <v>0</v>
      </c>
      <c r="J63" s="29">
        <f t="shared" si="3"/>
        <v>0</v>
      </c>
      <c r="K63" s="31">
        <v>-4996.666299999988</v>
      </c>
      <c r="L63" s="31">
        <v>5500</v>
      </c>
      <c r="M63" s="33">
        <f t="shared" si="13"/>
        <v>0</v>
      </c>
      <c r="N63" s="4">
        <f t="shared" si="13"/>
        <v>0</v>
      </c>
      <c r="O63" s="9">
        <f>SUM(M63:N63)</f>
        <v>0</v>
      </c>
      <c r="P63" s="9"/>
      <c r="Q63" s="4">
        <f t="shared" si="12"/>
        <v>503.33370000001196</v>
      </c>
      <c r="R63" s="4" t="str">
        <f t="shared" si="4"/>
        <v xml:space="preserve">№048 </v>
      </c>
    </row>
    <row r="64" spans="1:19">
      <c r="A64" s="28" t="s">
        <v>76</v>
      </c>
      <c r="H64" s="29"/>
      <c r="I64" s="29"/>
      <c r="J64" s="29"/>
      <c r="K64" s="31">
        <v>86.016200000001845</v>
      </c>
      <c r="L64" s="31">
        <v>0</v>
      </c>
      <c r="M64" s="31"/>
      <c r="N64" s="32">
        <f t="shared" ref="N64:N76" si="14">I64*N$6</f>
        <v>0</v>
      </c>
      <c r="O64" s="28">
        <f t="shared" si="5"/>
        <v>0</v>
      </c>
      <c r="P64" s="28"/>
      <c r="Q64" s="32">
        <f t="shared" si="12"/>
        <v>86.016200000001845</v>
      </c>
      <c r="R64" s="32" t="str">
        <f t="shared" si="4"/>
        <v>№049 сбыт</v>
      </c>
    </row>
    <row r="65" spans="1:19">
      <c r="A65" s="9" t="s">
        <v>77</v>
      </c>
      <c r="B65" s="29">
        <v>14350.95</v>
      </c>
      <c r="C65" s="29">
        <v>5908.55</v>
      </c>
      <c r="D65" s="29">
        <v>20259.510000000002</v>
      </c>
      <c r="E65" s="30">
        <v>14638.9</v>
      </c>
      <c r="F65" s="30">
        <v>5999.01</v>
      </c>
      <c r="G65" s="30">
        <v>20637.91</v>
      </c>
      <c r="H65" s="29">
        <f t="shared" si="3"/>
        <v>287.94999999999891</v>
      </c>
      <c r="I65" s="29">
        <f t="shared" si="3"/>
        <v>90.460000000000036</v>
      </c>
      <c r="J65" s="29">
        <f t="shared" si="3"/>
        <v>378.39999999999782</v>
      </c>
      <c r="K65" s="31">
        <v>-6012.600400000003</v>
      </c>
      <c r="L65" s="31">
        <v>5000</v>
      </c>
      <c r="M65" s="29">
        <f>H65*M$6</f>
        <v>1963.8189999999927</v>
      </c>
      <c r="N65" s="4">
        <f t="shared" si="14"/>
        <v>239.71900000000008</v>
      </c>
      <c r="O65" s="9">
        <f t="shared" si="5"/>
        <v>2203.5379999999927</v>
      </c>
      <c r="P65" s="9"/>
      <c r="Q65" s="4">
        <f t="shared" si="12"/>
        <v>-3216.1383999999962</v>
      </c>
      <c r="R65" s="4" t="str">
        <f t="shared" si="4"/>
        <v xml:space="preserve">№050 </v>
      </c>
    </row>
    <row r="66" spans="1:19">
      <c r="A66" s="28" t="s">
        <v>78</v>
      </c>
      <c r="H66" s="29"/>
      <c r="I66" s="29"/>
      <c r="J66" s="29"/>
      <c r="K66" s="31">
        <v>0.13799999999991996</v>
      </c>
      <c r="L66" s="31">
        <v>0</v>
      </c>
      <c r="M66" s="31"/>
      <c r="N66" s="32">
        <f t="shared" si="14"/>
        <v>0</v>
      </c>
      <c r="O66" s="28">
        <f t="shared" si="5"/>
        <v>0</v>
      </c>
      <c r="P66" s="28"/>
      <c r="Q66" s="32">
        <f t="shared" si="12"/>
        <v>0.13799999999991996</v>
      </c>
      <c r="R66" s="32" t="str">
        <f t="shared" si="4"/>
        <v xml:space="preserve">№051 </v>
      </c>
    </row>
    <row r="67" spans="1:19">
      <c r="A67" s="9" t="s">
        <v>79</v>
      </c>
      <c r="B67" s="29">
        <v>7460.91</v>
      </c>
      <c r="C67" s="29">
        <v>2929.2000000000003</v>
      </c>
      <c r="D67" s="29">
        <v>10390.120000000001</v>
      </c>
      <c r="E67" s="30">
        <v>7639.32</v>
      </c>
      <c r="F67" s="30">
        <v>2982.05</v>
      </c>
      <c r="G67" s="30">
        <v>10621.380000000001</v>
      </c>
      <c r="H67" s="29">
        <f t="shared" si="3"/>
        <v>178.40999999999985</v>
      </c>
      <c r="I67" s="29">
        <f t="shared" si="3"/>
        <v>52.849999999999909</v>
      </c>
      <c r="J67" s="29">
        <f t="shared" si="3"/>
        <v>231.26000000000022</v>
      </c>
      <c r="K67" s="31">
        <v>-1810.5918999999992</v>
      </c>
      <c r="L67" s="31">
        <v>1880</v>
      </c>
      <c r="M67" s="33">
        <f t="shared" ref="M67:M76" si="15">H67*M$6</f>
        <v>1216.7561999999991</v>
      </c>
      <c r="N67" s="4">
        <f t="shared" si="14"/>
        <v>140.05249999999975</v>
      </c>
      <c r="O67" s="9">
        <f t="shared" si="5"/>
        <v>1356.8086999999989</v>
      </c>
      <c r="P67" s="9"/>
      <c r="Q67" s="4">
        <f t="shared" si="12"/>
        <v>-1287.4005999999981</v>
      </c>
      <c r="R67" s="4" t="str">
        <f t="shared" si="4"/>
        <v xml:space="preserve">№052 </v>
      </c>
    </row>
    <row r="68" spans="1:19">
      <c r="A68" s="28" t="s">
        <v>80</v>
      </c>
      <c r="B68" s="29">
        <v>9595.8000000000011</v>
      </c>
      <c r="C68" s="29">
        <v>2650.61</v>
      </c>
      <c r="D68" s="29">
        <v>12246.44</v>
      </c>
      <c r="E68" s="30">
        <v>9889.4</v>
      </c>
      <c r="F68" s="30">
        <v>2703.02</v>
      </c>
      <c r="G68" s="30">
        <v>12592.460000000001</v>
      </c>
      <c r="H68" s="29">
        <f t="shared" si="3"/>
        <v>293.59999999999854</v>
      </c>
      <c r="I68" s="29">
        <f t="shared" si="3"/>
        <v>52.409999999999854</v>
      </c>
      <c r="J68" s="29">
        <f t="shared" si="3"/>
        <v>346.02000000000044</v>
      </c>
      <c r="K68" s="31">
        <v>784.21869999999035</v>
      </c>
      <c r="L68" s="31">
        <v>0</v>
      </c>
      <c r="M68" s="31">
        <f t="shared" si="15"/>
        <v>2002.3519999999901</v>
      </c>
      <c r="N68" s="32">
        <f t="shared" si="14"/>
        <v>138.88649999999961</v>
      </c>
      <c r="O68" s="28">
        <f t="shared" si="5"/>
        <v>2141.2384999999895</v>
      </c>
      <c r="P68" s="28"/>
      <c r="Q68" s="32">
        <f t="shared" si="12"/>
        <v>-1357.0197999999991</v>
      </c>
      <c r="R68" s="32" t="str">
        <f t="shared" si="4"/>
        <v xml:space="preserve">№052а </v>
      </c>
    </row>
    <row r="69" spans="1:19">
      <c r="A69" s="9" t="s">
        <v>81</v>
      </c>
      <c r="B69" s="29">
        <v>4803.92</v>
      </c>
      <c r="C69" s="29">
        <v>2323.86</v>
      </c>
      <c r="D69" s="29">
        <v>7127.79</v>
      </c>
      <c r="E69" s="30">
        <v>5085.6000000000004</v>
      </c>
      <c r="F69" s="30">
        <v>2493.98</v>
      </c>
      <c r="G69" s="30">
        <v>7579.59</v>
      </c>
      <c r="H69" s="29">
        <f t="shared" si="3"/>
        <v>281.68000000000029</v>
      </c>
      <c r="I69" s="29">
        <f t="shared" si="3"/>
        <v>170.11999999999989</v>
      </c>
      <c r="J69" s="29">
        <f t="shared" si="3"/>
        <v>451.80000000000018</v>
      </c>
      <c r="K69" s="31">
        <v>-3991.9264999999987</v>
      </c>
      <c r="L69" s="31">
        <v>0</v>
      </c>
      <c r="M69" s="33">
        <f t="shared" si="15"/>
        <v>1921.0576000000021</v>
      </c>
      <c r="N69" s="4">
        <f t="shared" si="14"/>
        <v>450.8179999999997</v>
      </c>
      <c r="O69" s="9">
        <f t="shared" si="5"/>
        <v>2371.8756000000017</v>
      </c>
      <c r="P69" s="9"/>
      <c r="Q69" s="4">
        <f t="shared" si="12"/>
        <v>-6363.8021000000008</v>
      </c>
      <c r="R69" s="4" t="str">
        <f t="shared" si="4"/>
        <v xml:space="preserve">№053 </v>
      </c>
    </row>
    <row r="70" spans="1:19">
      <c r="A70" s="28" t="s">
        <v>82</v>
      </c>
      <c r="B70" s="29">
        <v>1930.69</v>
      </c>
      <c r="C70" s="29">
        <v>928.28</v>
      </c>
      <c r="D70" s="29">
        <v>2858.98</v>
      </c>
      <c r="E70" s="30">
        <v>1959.18</v>
      </c>
      <c r="F70" s="30">
        <v>940.42000000000007</v>
      </c>
      <c r="G70" s="30">
        <v>2899.61</v>
      </c>
      <c r="H70" s="29">
        <f t="shared" si="3"/>
        <v>28.490000000000009</v>
      </c>
      <c r="I70" s="29">
        <f t="shared" si="3"/>
        <v>12.1400000000001</v>
      </c>
      <c r="J70" s="29">
        <f t="shared" si="3"/>
        <v>40.630000000000109</v>
      </c>
      <c r="K70" s="31">
        <v>-2632.9686999999994</v>
      </c>
      <c r="L70" s="31">
        <v>0</v>
      </c>
      <c r="M70" s="31">
        <f t="shared" si="15"/>
        <v>194.30180000000007</v>
      </c>
      <c r="N70" s="32">
        <f t="shared" si="14"/>
        <v>32.171000000000262</v>
      </c>
      <c r="O70" s="28">
        <f t="shared" si="5"/>
        <v>226.47280000000035</v>
      </c>
      <c r="P70" s="28"/>
      <c r="Q70" s="32">
        <f t="shared" si="12"/>
        <v>-2859.4414999999999</v>
      </c>
      <c r="R70" s="32" t="str">
        <f t="shared" si="4"/>
        <v xml:space="preserve">№054 </v>
      </c>
    </row>
    <row r="71" spans="1:19">
      <c r="A71" s="9" t="s">
        <v>83</v>
      </c>
      <c r="H71" s="29"/>
      <c r="I71" s="29"/>
      <c r="J71" s="29"/>
      <c r="K71" s="31">
        <v>3.7921000000046661</v>
      </c>
      <c r="L71" s="31">
        <v>0</v>
      </c>
      <c r="M71" s="33">
        <f t="shared" si="15"/>
        <v>0</v>
      </c>
      <c r="N71" s="4">
        <f t="shared" si="14"/>
        <v>0</v>
      </c>
      <c r="O71" s="9">
        <f t="shared" si="5"/>
        <v>0</v>
      </c>
      <c r="P71" s="9"/>
      <c r="Q71" s="4">
        <f t="shared" si="12"/>
        <v>3.7921000000046661</v>
      </c>
      <c r="R71" s="4" t="str">
        <f t="shared" si="4"/>
        <v>№055 сбыт</v>
      </c>
    </row>
    <row r="72" spans="1:19">
      <c r="A72" s="28" t="s">
        <v>84</v>
      </c>
      <c r="B72" s="29">
        <v>8575.15</v>
      </c>
      <c r="C72" s="29">
        <v>3812.08</v>
      </c>
      <c r="D72" s="29">
        <v>12387.24</v>
      </c>
      <c r="E72" s="30">
        <v>8663.9500000000007</v>
      </c>
      <c r="F72" s="30">
        <v>3854.65</v>
      </c>
      <c r="G72" s="30">
        <v>12518.6</v>
      </c>
      <c r="H72" s="29">
        <f t="shared" si="3"/>
        <v>88.800000000001091</v>
      </c>
      <c r="I72" s="29">
        <f t="shared" si="3"/>
        <v>42.570000000000164</v>
      </c>
      <c r="J72" s="29">
        <f t="shared" si="3"/>
        <v>131.36000000000058</v>
      </c>
      <c r="K72" s="31">
        <v>-3529.2458999999967</v>
      </c>
      <c r="L72" s="31">
        <v>5000</v>
      </c>
      <c r="M72" s="31">
        <f t="shared" si="15"/>
        <v>605.61600000000749</v>
      </c>
      <c r="N72" s="32">
        <f t="shared" si="14"/>
        <v>112.81050000000043</v>
      </c>
      <c r="O72" s="28">
        <f t="shared" si="5"/>
        <v>718.42650000000788</v>
      </c>
      <c r="P72" s="28"/>
      <c r="Q72" s="32">
        <f t="shared" si="12"/>
        <v>752.32759999999507</v>
      </c>
      <c r="R72" s="32" t="str">
        <f t="shared" si="4"/>
        <v xml:space="preserve">№056 </v>
      </c>
    </row>
    <row r="73" spans="1:19">
      <c r="A73" s="9" t="s">
        <v>85</v>
      </c>
      <c r="B73" s="29">
        <v>4144.71</v>
      </c>
      <c r="C73" s="29">
        <v>4297.8100000000004</v>
      </c>
      <c r="D73" s="29">
        <v>8442.5300000000007</v>
      </c>
      <c r="E73" s="30">
        <v>4226.82</v>
      </c>
      <c r="F73" s="30">
        <v>4422.46</v>
      </c>
      <c r="G73" s="30">
        <v>8649.2999999999993</v>
      </c>
      <c r="H73" s="29">
        <f t="shared" si="3"/>
        <v>82.109999999999673</v>
      </c>
      <c r="I73" s="29">
        <f t="shared" si="3"/>
        <v>124.64999999999964</v>
      </c>
      <c r="J73" s="29">
        <f t="shared" si="3"/>
        <v>206.76999999999862</v>
      </c>
      <c r="K73" s="31">
        <v>-2107.809150000001</v>
      </c>
      <c r="L73" s="31">
        <v>1390.4</v>
      </c>
      <c r="M73" s="29">
        <f t="shared" si="15"/>
        <v>559.9901999999978</v>
      </c>
      <c r="N73" s="4">
        <f t="shared" si="14"/>
        <v>330.32249999999902</v>
      </c>
      <c r="O73" s="9">
        <f t="shared" si="5"/>
        <v>890.31269999999677</v>
      </c>
      <c r="P73" s="9"/>
      <c r="Q73" s="4">
        <f t="shared" si="12"/>
        <v>-1607.7218499999976</v>
      </c>
      <c r="R73" s="4" t="str">
        <f t="shared" si="4"/>
        <v xml:space="preserve">№057 </v>
      </c>
    </row>
    <row r="74" spans="1:19">
      <c r="A74" s="28" t="s">
        <v>86</v>
      </c>
      <c r="B74" s="29"/>
      <c r="C74" s="29"/>
      <c r="D74" s="29"/>
      <c r="E74" s="30"/>
      <c r="F74" s="30"/>
      <c r="G74" s="30"/>
      <c r="H74" s="29"/>
      <c r="I74" s="29"/>
      <c r="J74" s="29"/>
      <c r="K74" s="31">
        <v>-5.1406999999966274</v>
      </c>
      <c r="L74" s="31">
        <v>0</v>
      </c>
      <c r="M74" s="31">
        <f t="shared" si="15"/>
        <v>0</v>
      </c>
      <c r="N74" s="32">
        <f t="shared" si="14"/>
        <v>0</v>
      </c>
      <c r="O74" s="28">
        <f t="shared" si="5"/>
        <v>0</v>
      </c>
      <c r="P74" s="28"/>
      <c r="Q74" s="32">
        <f t="shared" si="12"/>
        <v>-5.1406999999966274</v>
      </c>
      <c r="R74" s="32" t="str">
        <f t="shared" si="4"/>
        <v>№058 СБЫТ</v>
      </c>
    </row>
    <row r="75" spans="1:19">
      <c r="A75" s="9" t="s">
        <v>87</v>
      </c>
      <c r="H75" s="29"/>
      <c r="I75" s="29"/>
      <c r="J75" s="29"/>
      <c r="K75" s="31">
        <v>2485.8393999999989</v>
      </c>
      <c r="L75" s="31">
        <v>0</v>
      </c>
      <c r="M75" s="33">
        <f t="shared" si="15"/>
        <v>0</v>
      </c>
      <c r="N75" s="4">
        <f t="shared" si="14"/>
        <v>0</v>
      </c>
      <c r="O75" s="9">
        <f t="shared" si="5"/>
        <v>0</v>
      </c>
      <c r="P75" s="9"/>
      <c r="Q75" s="4">
        <f>K75-O75+L75</f>
        <v>2485.8393999999989</v>
      </c>
      <c r="R75" s="4" t="str">
        <f t="shared" ref="R75:R138" si="16">A75</f>
        <v xml:space="preserve">№059 </v>
      </c>
    </row>
    <row r="76" spans="1:19">
      <c r="A76" s="28" t="s">
        <v>88</v>
      </c>
      <c r="B76" s="29">
        <v>5853.97</v>
      </c>
      <c r="C76" s="29">
        <v>2144.02</v>
      </c>
      <c r="D76" s="29">
        <v>7998.01</v>
      </c>
      <c r="E76" s="30">
        <v>5853.97</v>
      </c>
      <c r="F76" s="30">
        <v>2144.02</v>
      </c>
      <c r="G76" s="30">
        <v>7998.01</v>
      </c>
      <c r="H76" s="29">
        <f t="shared" ref="H76:J138" si="17">E76-B76</f>
        <v>0</v>
      </c>
      <c r="I76" s="29">
        <f t="shared" si="17"/>
        <v>0</v>
      </c>
      <c r="J76" s="29">
        <f t="shared" si="17"/>
        <v>0</v>
      </c>
      <c r="K76" s="31">
        <v>-1868.6772000000008</v>
      </c>
      <c r="L76" s="31">
        <v>2100</v>
      </c>
      <c r="M76" s="31">
        <f t="shared" si="15"/>
        <v>0</v>
      </c>
      <c r="N76" s="32">
        <f t="shared" si="14"/>
        <v>0</v>
      </c>
      <c r="O76" s="28">
        <f t="shared" ref="O76:O138" si="18">SUM(M76:N76)</f>
        <v>0</v>
      </c>
      <c r="P76" s="28"/>
      <c r="Q76" s="32">
        <f>K76-O76+L76</f>
        <v>231.32279999999923</v>
      </c>
      <c r="R76" s="32" t="str">
        <f t="shared" si="16"/>
        <v xml:space="preserve">№060 </v>
      </c>
    </row>
    <row r="77" spans="1:19">
      <c r="A77" s="9" t="s">
        <v>89</v>
      </c>
      <c r="H77" s="29"/>
      <c r="I77" s="29"/>
      <c r="J77" s="29"/>
      <c r="K77" s="31">
        <v>-9177.9300000000021</v>
      </c>
      <c r="L77" s="31">
        <v>0</v>
      </c>
      <c r="M77" s="33"/>
      <c r="N77" s="4"/>
      <c r="O77" s="9"/>
      <c r="P77" s="9"/>
      <c r="Q77" s="4">
        <f t="shared" ref="Q77:Q108" si="19">K77-O77+L77+P77</f>
        <v>-9177.9300000000021</v>
      </c>
      <c r="R77" s="4" t="str">
        <f t="shared" si="16"/>
        <v xml:space="preserve">№061 </v>
      </c>
    </row>
    <row r="78" spans="1:19">
      <c r="A78" s="28" t="s">
        <v>90</v>
      </c>
      <c r="H78" s="29"/>
      <c r="I78" s="29"/>
      <c r="J78" s="29"/>
      <c r="K78" s="31">
        <v>-2.2999999946478056E-3</v>
      </c>
      <c r="L78" s="31">
        <v>0</v>
      </c>
      <c r="M78" s="31"/>
      <c r="N78" s="32"/>
      <c r="O78" s="28"/>
      <c r="P78" s="28"/>
      <c r="Q78" s="32">
        <f t="shared" si="19"/>
        <v>-2.2999999946478056E-3</v>
      </c>
      <c r="R78" s="32" t="str">
        <f t="shared" si="16"/>
        <v xml:space="preserve">№062 </v>
      </c>
    </row>
    <row r="79" spans="1:19">
      <c r="A79" s="9" t="s">
        <v>91</v>
      </c>
      <c r="H79" s="29"/>
      <c r="I79" s="29"/>
      <c r="J79" s="29"/>
      <c r="K79" s="31">
        <v>4.9999999964711606E-3</v>
      </c>
      <c r="L79" s="31">
        <v>0</v>
      </c>
      <c r="M79" s="33"/>
      <c r="N79" s="4"/>
      <c r="O79" s="9"/>
      <c r="P79" s="9"/>
      <c r="Q79" s="4">
        <f t="shared" si="19"/>
        <v>4.9999999964711606E-3</v>
      </c>
      <c r="R79" s="4" t="str">
        <f t="shared" si="16"/>
        <v>№062а сбыт</v>
      </c>
    </row>
    <row r="80" spans="1:19">
      <c r="A80" s="28" t="s">
        <v>92</v>
      </c>
      <c r="H80" s="29"/>
      <c r="I80" s="29"/>
      <c r="J80" s="29"/>
      <c r="K80" s="31">
        <v>-40.548599999999169</v>
      </c>
      <c r="L80" s="31">
        <v>0</v>
      </c>
      <c r="M80" s="31"/>
      <c r="N80" s="32"/>
      <c r="O80" s="28"/>
      <c r="P80" s="28"/>
      <c r="Q80" s="32">
        <f t="shared" si="19"/>
        <v>-40.548599999999169</v>
      </c>
      <c r="R80" s="32" t="str">
        <f t="shared" si="16"/>
        <v>№063 сбыт</v>
      </c>
      <c r="S80" t="s">
        <v>93</v>
      </c>
    </row>
    <row r="81" spans="1:18">
      <c r="A81" s="9" t="s">
        <v>94</v>
      </c>
      <c r="B81" s="29">
        <v>81.19</v>
      </c>
      <c r="C81" s="29">
        <v>18.54</v>
      </c>
      <c r="D81" s="29">
        <v>99.75</v>
      </c>
      <c r="E81" s="30">
        <v>83.27</v>
      </c>
      <c r="F81" s="30">
        <v>18.54</v>
      </c>
      <c r="G81" s="30">
        <v>101.83</v>
      </c>
      <c r="H81" s="29">
        <f t="shared" si="17"/>
        <v>2.0799999999999983</v>
      </c>
      <c r="I81" s="29">
        <f t="shared" si="17"/>
        <v>0</v>
      </c>
      <c r="J81" s="29">
        <f t="shared" si="17"/>
        <v>2.0799999999999983</v>
      </c>
      <c r="K81" s="31">
        <v>10628.510199999993</v>
      </c>
      <c r="L81" s="31">
        <v>5000</v>
      </c>
      <c r="M81" s="29">
        <f t="shared" ref="M81:N83" si="20">H81*M$6</f>
        <v>14.185599999999988</v>
      </c>
      <c r="N81" s="4">
        <f t="shared" si="20"/>
        <v>0</v>
      </c>
      <c r="O81" s="9">
        <f t="shared" si="18"/>
        <v>14.185599999999988</v>
      </c>
      <c r="P81" s="9"/>
      <c r="Q81" s="4">
        <f t="shared" si="19"/>
        <v>15614.324599999993</v>
      </c>
      <c r="R81" s="4" t="str">
        <f t="shared" si="16"/>
        <v xml:space="preserve">№064\1 </v>
      </c>
    </row>
    <row r="82" spans="1:18">
      <c r="A82" s="28" t="s">
        <v>95</v>
      </c>
      <c r="B82" s="29">
        <v>8622.26</v>
      </c>
      <c r="C82" s="29">
        <v>3141.88</v>
      </c>
      <c r="D82" s="29">
        <v>11764.15</v>
      </c>
      <c r="E82" s="30">
        <v>8794.67</v>
      </c>
      <c r="F82" s="30">
        <v>3241.87</v>
      </c>
      <c r="G82" s="30">
        <v>12036.56</v>
      </c>
      <c r="H82" s="29">
        <f t="shared" si="17"/>
        <v>172.40999999999985</v>
      </c>
      <c r="I82" s="29">
        <f t="shared" si="17"/>
        <v>99.989999999999782</v>
      </c>
      <c r="J82" s="29">
        <f t="shared" si="17"/>
        <v>272.40999999999985</v>
      </c>
      <c r="K82" s="31">
        <v>-168.8496000000018</v>
      </c>
      <c r="L82" s="31">
        <v>0</v>
      </c>
      <c r="M82" s="31">
        <f t="shared" si="20"/>
        <v>1175.8361999999991</v>
      </c>
      <c r="N82" s="32">
        <f t="shared" si="20"/>
        <v>264.97349999999943</v>
      </c>
      <c r="O82" s="28">
        <f t="shared" si="18"/>
        <v>1440.8096999999984</v>
      </c>
      <c r="P82" s="28"/>
      <c r="Q82" s="32">
        <f t="shared" si="19"/>
        <v>-1609.6593000000003</v>
      </c>
      <c r="R82" s="32" t="str">
        <f t="shared" si="16"/>
        <v xml:space="preserve">№064\2 </v>
      </c>
    </row>
    <row r="83" spans="1:18">
      <c r="A83" s="9" t="s">
        <v>96</v>
      </c>
      <c r="B83" s="29">
        <v>40843.24</v>
      </c>
      <c r="C83" s="29">
        <v>15242.84</v>
      </c>
      <c r="D83" s="29">
        <v>56086.080000000002</v>
      </c>
      <c r="E83" s="30">
        <v>40843.24</v>
      </c>
      <c r="F83" s="30">
        <v>15242.84</v>
      </c>
      <c r="G83" s="30">
        <v>56086.080000000002</v>
      </c>
      <c r="H83" s="29">
        <f t="shared" si="17"/>
        <v>0</v>
      </c>
      <c r="I83" s="29">
        <f t="shared" si="17"/>
        <v>0</v>
      </c>
      <c r="J83" s="29">
        <f t="shared" si="17"/>
        <v>0</v>
      </c>
      <c r="K83" s="31">
        <v>44.424200000032215</v>
      </c>
      <c r="L83" s="31">
        <v>0</v>
      </c>
      <c r="M83" s="29">
        <f t="shared" si="20"/>
        <v>0</v>
      </c>
      <c r="N83" s="4">
        <f t="shared" si="20"/>
        <v>0</v>
      </c>
      <c r="O83" s="9">
        <f t="shared" si="18"/>
        <v>0</v>
      </c>
      <c r="P83" s="9"/>
      <c r="Q83" s="4">
        <f t="shared" si="19"/>
        <v>44.424200000032215</v>
      </c>
      <c r="R83" s="4" t="str">
        <f t="shared" si="16"/>
        <v xml:space="preserve">№065 </v>
      </c>
    </row>
    <row r="84" spans="1:18">
      <c r="A84" s="28" t="s">
        <v>97</v>
      </c>
      <c r="H84" s="29"/>
      <c r="I84" s="29"/>
      <c r="J84" s="29"/>
      <c r="K84" s="31">
        <v>-2.2000000008119969E-3</v>
      </c>
      <c r="L84" s="31">
        <v>0</v>
      </c>
      <c r="M84" s="31"/>
      <c r="N84" s="32"/>
      <c r="O84" s="28"/>
      <c r="P84" s="28"/>
      <c r="Q84" s="32">
        <f t="shared" si="19"/>
        <v>-2.2000000008119969E-3</v>
      </c>
      <c r="R84" s="32" t="str">
        <f t="shared" si="16"/>
        <v>№066 сбыт</v>
      </c>
    </row>
    <row r="85" spans="1:18">
      <c r="A85" s="9" t="s">
        <v>98</v>
      </c>
      <c r="H85" s="29"/>
      <c r="I85" s="29"/>
      <c r="J85" s="29"/>
      <c r="K85" s="31">
        <v>1145.1725999999981</v>
      </c>
      <c r="L85" s="31">
        <v>0</v>
      </c>
      <c r="M85" s="33">
        <f t="shared" ref="M85:N89" si="21">H85*M$6</f>
        <v>0</v>
      </c>
      <c r="N85" s="4">
        <f t="shared" si="21"/>
        <v>0</v>
      </c>
      <c r="O85" s="9">
        <f>SUM(M85:N85)</f>
        <v>0</v>
      </c>
      <c r="P85" s="9"/>
      <c r="Q85" s="4">
        <f t="shared" si="19"/>
        <v>1145.1725999999981</v>
      </c>
      <c r="R85" s="4" t="str">
        <f t="shared" si="16"/>
        <v>№067 сбыт</v>
      </c>
    </row>
    <row r="86" spans="1:18">
      <c r="A86" s="28" t="s">
        <v>99</v>
      </c>
      <c r="B86" s="29">
        <v>9000.880000000001</v>
      </c>
      <c r="C86" s="29">
        <v>6676.53</v>
      </c>
      <c r="D86" s="29">
        <v>15677.43</v>
      </c>
      <c r="E86" s="30">
        <v>9000.880000000001</v>
      </c>
      <c r="F86" s="30">
        <v>6676.53</v>
      </c>
      <c r="G86" s="30">
        <v>15677.43</v>
      </c>
      <c r="H86" s="29">
        <f t="shared" si="17"/>
        <v>0</v>
      </c>
      <c r="I86" s="29">
        <f t="shared" si="17"/>
        <v>0</v>
      </c>
      <c r="J86" s="29">
        <f t="shared" si="17"/>
        <v>0</v>
      </c>
      <c r="K86" s="31">
        <v>-4587.9331000000075</v>
      </c>
      <c r="L86" s="31">
        <v>4767</v>
      </c>
      <c r="M86" s="31">
        <f t="shared" si="21"/>
        <v>0</v>
      </c>
      <c r="N86" s="32">
        <f t="shared" si="21"/>
        <v>0</v>
      </c>
      <c r="O86" s="28">
        <f t="shared" si="18"/>
        <v>0</v>
      </c>
      <c r="P86" s="28"/>
      <c r="Q86" s="32">
        <f t="shared" si="19"/>
        <v>179.06689999999253</v>
      </c>
      <c r="R86" s="32" t="str">
        <f t="shared" si="16"/>
        <v xml:space="preserve">№068 </v>
      </c>
    </row>
    <row r="87" spans="1:18">
      <c r="A87" s="9" t="s">
        <v>100</v>
      </c>
      <c r="B87" s="29"/>
      <c r="C87" s="29"/>
      <c r="D87" s="29"/>
      <c r="E87" s="30"/>
      <c r="F87" s="30"/>
      <c r="G87" s="30"/>
      <c r="H87" s="29"/>
      <c r="I87" s="29"/>
      <c r="J87" s="29"/>
      <c r="K87" s="31">
        <v>-2553.4217589999971</v>
      </c>
      <c r="L87" s="31">
        <v>0</v>
      </c>
      <c r="M87" s="33">
        <f t="shared" si="21"/>
        <v>0</v>
      </c>
      <c r="N87" s="4">
        <f t="shared" si="21"/>
        <v>0</v>
      </c>
      <c r="O87" s="9">
        <f t="shared" si="18"/>
        <v>0</v>
      </c>
      <c r="P87" s="9"/>
      <c r="Q87" s="4">
        <f t="shared" si="19"/>
        <v>-2553.4217589999971</v>
      </c>
      <c r="R87" s="4" t="str">
        <f t="shared" si="16"/>
        <v>№069 сбыт</v>
      </c>
    </row>
    <row r="88" spans="1:18">
      <c r="A88" s="28" t="s">
        <v>101</v>
      </c>
      <c r="B88" s="29">
        <v>6703.8</v>
      </c>
      <c r="C88" s="29">
        <v>3245.02</v>
      </c>
      <c r="D88" s="29">
        <v>9948.82</v>
      </c>
      <c r="E88" s="30">
        <v>6865.79</v>
      </c>
      <c r="F88" s="30">
        <v>3279.55</v>
      </c>
      <c r="G88" s="30">
        <v>10145.34</v>
      </c>
      <c r="H88" s="29">
        <f t="shared" si="17"/>
        <v>161.98999999999978</v>
      </c>
      <c r="I88" s="29">
        <f t="shared" si="17"/>
        <v>34.5300000000002</v>
      </c>
      <c r="J88" s="29">
        <f>G88-D88</f>
        <v>196.52000000000044</v>
      </c>
      <c r="K88" s="31">
        <v>623.61899999999912</v>
      </c>
      <c r="L88" s="31">
        <v>0</v>
      </c>
      <c r="M88" s="31">
        <f t="shared" si="21"/>
        <v>1104.7717999999986</v>
      </c>
      <c r="N88" s="32">
        <f t="shared" si="21"/>
        <v>91.504500000000533</v>
      </c>
      <c r="O88" s="28">
        <f t="shared" si="18"/>
        <v>1196.2762999999991</v>
      </c>
      <c r="P88" s="28"/>
      <c r="Q88" s="32">
        <f t="shared" si="19"/>
        <v>-572.65729999999996</v>
      </c>
      <c r="R88" s="32" t="str">
        <f t="shared" si="16"/>
        <v xml:space="preserve">№070 </v>
      </c>
    </row>
    <row r="89" spans="1:18">
      <c r="A89" s="9" t="s">
        <v>102</v>
      </c>
      <c r="B89" s="29">
        <v>1658.8400000000001</v>
      </c>
      <c r="C89" s="29">
        <v>788.37</v>
      </c>
      <c r="D89" s="29">
        <v>2447.23</v>
      </c>
      <c r="E89" s="30">
        <v>1672.75</v>
      </c>
      <c r="F89" s="30">
        <v>794.36</v>
      </c>
      <c r="G89" s="30">
        <v>2467.13</v>
      </c>
      <c r="H89" s="29">
        <f t="shared" si="17"/>
        <v>13.909999999999854</v>
      </c>
      <c r="I89" s="29">
        <f t="shared" si="17"/>
        <v>5.9900000000000091</v>
      </c>
      <c r="J89" s="29">
        <f t="shared" si="17"/>
        <v>19.900000000000091</v>
      </c>
      <c r="K89" s="31">
        <v>6160.5726999999988</v>
      </c>
      <c r="L89" s="31">
        <v>0</v>
      </c>
      <c r="M89" s="33">
        <f t="shared" si="21"/>
        <v>94.866199999999012</v>
      </c>
      <c r="N89" s="4">
        <f t="shared" si="21"/>
        <v>15.873500000000023</v>
      </c>
      <c r="O89" s="9">
        <f t="shared" si="18"/>
        <v>110.73969999999903</v>
      </c>
      <c r="P89" s="9"/>
      <c r="Q89" s="4">
        <f t="shared" si="19"/>
        <v>6049.8329999999996</v>
      </c>
      <c r="R89" s="4" t="str">
        <f t="shared" si="16"/>
        <v xml:space="preserve">№071 </v>
      </c>
    </row>
    <row r="90" spans="1:18">
      <c r="A90" s="28" t="s">
        <v>103</v>
      </c>
      <c r="H90" s="29"/>
      <c r="I90" s="29"/>
      <c r="J90" s="29"/>
      <c r="K90" s="31">
        <v>290.71599999999887</v>
      </c>
      <c r="L90" s="31">
        <v>0</v>
      </c>
      <c r="M90" s="31"/>
      <c r="N90" s="32">
        <f t="shared" ref="N90:N97" si="22">I90*N$6</f>
        <v>0</v>
      </c>
      <c r="O90" s="28">
        <f t="shared" si="18"/>
        <v>0</v>
      </c>
      <c r="P90" s="28"/>
      <c r="Q90" s="32">
        <f t="shared" si="19"/>
        <v>290.71599999999887</v>
      </c>
      <c r="R90" s="32" t="str">
        <f t="shared" si="16"/>
        <v xml:space="preserve">№072 </v>
      </c>
    </row>
    <row r="91" spans="1:18">
      <c r="A91" s="9" t="s">
        <v>104</v>
      </c>
      <c r="B91" s="29">
        <v>6220.13</v>
      </c>
      <c r="C91" s="29">
        <v>2143.89</v>
      </c>
      <c r="D91" s="29">
        <v>8364.0300000000007</v>
      </c>
      <c r="E91" s="30">
        <v>6356.02</v>
      </c>
      <c r="F91" s="30">
        <v>2183.23</v>
      </c>
      <c r="G91" s="30">
        <v>8539.25</v>
      </c>
      <c r="H91" s="29">
        <f t="shared" si="17"/>
        <v>135.89000000000033</v>
      </c>
      <c r="I91" s="29">
        <f t="shared" si="17"/>
        <v>39.340000000000146</v>
      </c>
      <c r="J91" s="29">
        <f t="shared" si="17"/>
        <v>175.21999999999935</v>
      </c>
      <c r="K91" s="31">
        <v>3166.2440999999999</v>
      </c>
      <c r="L91" s="31">
        <v>0</v>
      </c>
      <c r="M91" s="29">
        <f t="shared" ref="M91:M97" si="23">H91*M$6</f>
        <v>926.76980000000231</v>
      </c>
      <c r="N91" s="4">
        <f t="shared" si="22"/>
        <v>104.25100000000039</v>
      </c>
      <c r="O91" s="9">
        <f t="shared" si="18"/>
        <v>1031.0208000000027</v>
      </c>
      <c r="P91" s="9"/>
      <c r="Q91" s="4">
        <f t="shared" si="19"/>
        <v>2135.2232999999969</v>
      </c>
      <c r="R91" s="4" t="str">
        <f t="shared" si="16"/>
        <v xml:space="preserve">№073 </v>
      </c>
    </row>
    <row r="92" spans="1:18">
      <c r="A92" s="28" t="s">
        <v>105</v>
      </c>
      <c r="H92" s="29"/>
      <c r="I92" s="29"/>
      <c r="J92" s="29"/>
      <c r="K92" s="31">
        <v>0.15409999998792046</v>
      </c>
      <c r="L92" s="31">
        <v>0</v>
      </c>
      <c r="M92" s="31">
        <f t="shared" si="23"/>
        <v>0</v>
      </c>
      <c r="N92" s="32">
        <f t="shared" si="22"/>
        <v>0</v>
      </c>
      <c r="O92" s="28">
        <f t="shared" si="18"/>
        <v>0</v>
      </c>
      <c r="P92" s="28"/>
      <c r="Q92" s="32">
        <f t="shared" si="19"/>
        <v>0.15409999998792046</v>
      </c>
      <c r="R92" s="32" t="str">
        <f t="shared" si="16"/>
        <v>№074 сбыт</v>
      </c>
    </row>
    <row r="93" spans="1:18" ht="16.5" thickBot="1">
      <c r="A93" s="9" t="s">
        <v>106</v>
      </c>
      <c r="B93" s="29">
        <v>1727.6000000000001</v>
      </c>
      <c r="C93" s="29">
        <v>674.24</v>
      </c>
      <c r="D93" s="29">
        <v>2401.86</v>
      </c>
      <c r="E93" s="30">
        <v>1830.3</v>
      </c>
      <c r="F93" s="30">
        <v>708.4</v>
      </c>
      <c r="G93" s="30">
        <v>2538.7200000000003</v>
      </c>
      <c r="H93" s="29">
        <f t="shared" si="17"/>
        <v>102.69999999999982</v>
      </c>
      <c r="I93" s="29">
        <f t="shared" si="17"/>
        <v>34.159999999999968</v>
      </c>
      <c r="J93" s="29">
        <f t="shared" si="17"/>
        <v>136.86000000000013</v>
      </c>
      <c r="K93" s="31">
        <v>-2192.6984000000011</v>
      </c>
      <c r="L93" s="31">
        <v>0</v>
      </c>
      <c r="M93" s="33">
        <f t="shared" si="23"/>
        <v>700.41399999999874</v>
      </c>
      <c r="N93" s="4">
        <f t="shared" si="22"/>
        <v>90.523999999999916</v>
      </c>
      <c r="O93" s="9">
        <f t="shared" si="18"/>
        <v>790.93799999999862</v>
      </c>
      <c r="P93" s="9"/>
      <c r="Q93" s="4">
        <f t="shared" si="19"/>
        <v>-2983.6363999999999</v>
      </c>
      <c r="R93" s="4" t="str">
        <f t="shared" si="16"/>
        <v xml:space="preserve">№075 </v>
      </c>
    </row>
    <row r="94" spans="1:18" ht="16.5" thickBot="1">
      <c r="A94" s="28" t="s">
        <v>107</v>
      </c>
      <c r="B94" s="29">
        <v>45540.478000000003</v>
      </c>
      <c r="C94" s="29">
        <v>38618.175999999999</v>
      </c>
      <c r="D94" s="36">
        <v>84158.653999999995</v>
      </c>
      <c r="E94" s="30">
        <v>45946.201999999997</v>
      </c>
      <c r="F94" s="30">
        <v>38674.195</v>
      </c>
      <c r="G94" s="30">
        <v>84620.396999999997</v>
      </c>
      <c r="H94" s="29">
        <f t="shared" si="17"/>
        <v>405.7239999999947</v>
      </c>
      <c r="I94" s="29">
        <f t="shared" si="17"/>
        <v>56.019000000000233</v>
      </c>
      <c r="J94" s="29">
        <f t="shared" si="17"/>
        <v>461.74300000000221</v>
      </c>
      <c r="K94" s="31">
        <v>-1719.5442400000184</v>
      </c>
      <c r="L94" s="31">
        <v>2920</v>
      </c>
      <c r="M94" s="31">
        <f t="shared" si="23"/>
        <v>2767.037679999964</v>
      </c>
      <c r="N94" s="32">
        <f t="shared" si="22"/>
        <v>148.45035000000061</v>
      </c>
      <c r="O94" s="28">
        <f t="shared" si="18"/>
        <v>2915.4880299999645</v>
      </c>
      <c r="P94" s="28"/>
      <c r="Q94" s="32">
        <f t="shared" si="19"/>
        <v>-1715.0322699999833</v>
      </c>
      <c r="R94" s="32" t="str">
        <f t="shared" si="16"/>
        <v>№076</v>
      </c>
    </row>
    <row r="95" spans="1:18">
      <c r="A95" s="9" t="s">
        <v>108</v>
      </c>
      <c r="B95" s="29">
        <v>3850</v>
      </c>
      <c r="C95" s="29">
        <v>790.6</v>
      </c>
      <c r="D95" s="29">
        <v>4640.6099999999997</v>
      </c>
      <c r="E95" s="30">
        <v>3850</v>
      </c>
      <c r="F95" s="30">
        <v>790.6</v>
      </c>
      <c r="G95" s="30">
        <v>4640.6099999999997</v>
      </c>
      <c r="H95" s="29">
        <f t="shared" si="17"/>
        <v>0</v>
      </c>
      <c r="I95" s="29">
        <f t="shared" si="17"/>
        <v>0</v>
      </c>
      <c r="J95" s="29">
        <f t="shared" si="17"/>
        <v>0</v>
      </c>
      <c r="K95" s="31">
        <v>-2.0600000001650187E-2</v>
      </c>
      <c r="L95" s="31">
        <v>0</v>
      </c>
      <c r="M95" s="33">
        <f t="shared" si="23"/>
        <v>0</v>
      </c>
      <c r="N95" s="4">
        <f t="shared" si="22"/>
        <v>0</v>
      </c>
      <c r="O95" s="9">
        <f t="shared" si="18"/>
        <v>0</v>
      </c>
      <c r="P95" s="9"/>
      <c r="Q95" s="4">
        <f t="shared" si="19"/>
        <v>-2.0600000001650187E-2</v>
      </c>
      <c r="R95" s="4" t="str">
        <f t="shared" si="16"/>
        <v xml:space="preserve">№077 </v>
      </c>
    </row>
    <row r="96" spans="1:18">
      <c r="A96" s="28" t="s">
        <v>109</v>
      </c>
      <c r="B96" s="29">
        <v>7759.24</v>
      </c>
      <c r="C96" s="29">
        <v>17112.52</v>
      </c>
      <c r="D96" s="29">
        <v>24871.850000000002</v>
      </c>
      <c r="E96" s="30">
        <v>7842.21</v>
      </c>
      <c r="F96" s="30">
        <v>17138.22</v>
      </c>
      <c r="G96" s="30">
        <v>24980.52</v>
      </c>
      <c r="H96" s="29">
        <f t="shared" si="17"/>
        <v>82.970000000000255</v>
      </c>
      <c r="I96" s="29">
        <f t="shared" si="17"/>
        <v>25.700000000000728</v>
      </c>
      <c r="J96" s="29">
        <f t="shared" si="17"/>
        <v>108.66999999999825</v>
      </c>
      <c r="K96" s="31">
        <v>459.05189999999908</v>
      </c>
      <c r="L96" s="31">
        <v>0</v>
      </c>
      <c r="M96" s="31">
        <f t="shared" si="23"/>
        <v>565.85540000000174</v>
      </c>
      <c r="N96" s="32">
        <f t="shared" si="22"/>
        <v>68.105000000001922</v>
      </c>
      <c r="O96" s="28">
        <f t="shared" si="18"/>
        <v>633.96040000000369</v>
      </c>
      <c r="P96" s="28"/>
      <c r="Q96" s="32">
        <f t="shared" si="19"/>
        <v>-174.90850000000461</v>
      </c>
      <c r="R96" s="32" t="str">
        <f t="shared" si="16"/>
        <v xml:space="preserve">№078 </v>
      </c>
    </row>
    <row r="97" spans="1:18">
      <c r="A97" s="9" t="s">
        <v>110</v>
      </c>
      <c r="B97" s="29">
        <v>3744.26</v>
      </c>
      <c r="C97" s="29">
        <v>708.24</v>
      </c>
      <c r="D97" s="29">
        <v>4452.54</v>
      </c>
      <c r="E97" s="30">
        <v>3744.26</v>
      </c>
      <c r="F97" s="30">
        <v>708.24</v>
      </c>
      <c r="G97" s="30">
        <v>4452.54</v>
      </c>
      <c r="H97" s="29">
        <f t="shared" si="17"/>
        <v>0</v>
      </c>
      <c r="I97" s="29">
        <f t="shared" si="17"/>
        <v>0</v>
      </c>
      <c r="J97" s="29">
        <f t="shared" si="17"/>
        <v>0</v>
      </c>
      <c r="K97" s="31">
        <v>-2702.5589999999993</v>
      </c>
      <c r="L97" s="31">
        <v>0</v>
      </c>
      <c r="M97" s="33">
        <f t="shared" si="23"/>
        <v>0</v>
      </c>
      <c r="N97" s="4">
        <f t="shared" si="22"/>
        <v>0</v>
      </c>
      <c r="O97" s="9">
        <f t="shared" si="18"/>
        <v>0</v>
      </c>
      <c r="P97" s="9"/>
      <c r="Q97" s="4">
        <f t="shared" si="19"/>
        <v>-2702.5589999999993</v>
      </c>
      <c r="R97" s="4" t="str">
        <f t="shared" si="16"/>
        <v xml:space="preserve">№079 </v>
      </c>
    </row>
    <row r="98" spans="1:18">
      <c r="A98" s="28" t="s">
        <v>111</v>
      </c>
      <c r="B98" s="29">
        <v>6846.07</v>
      </c>
      <c r="C98" s="29">
        <v>3491.67</v>
      </c>
      <c r="D98" s="29">
        <v>10337.790000000001</v>
      </c>
      <c r="E98" s="30">
        <v>6846.08</v>
      </c>
      <c r="F98" s="30">
        <v>3491.67</v>
      </c>
      <c r="G98" s="30">
        <v>10337.790000000001</v>
      </c>
      <c r="H98" s="29">
        <f t="shared" si="17"/>
        <v>1.0000000000218279E-2</v>
      </c>
      <c r="I98" s="29">
        <f t="shared" si="17"/>
        <v>0</v>
      </c>
      <c r="J98" s="29">
        <f t="shared" si="17"/>
        <v>0</v>
      </c>
      <c r="K98" s="31">
        <v>-2060.5121999999956</v>
      </c>
      <c r="L98" s="31">
        <v>0</v>
      </c>
      <c r="M98" s="31"/>
      <c r="N98" s="32"/>
      <c r="O98" s="28"/>
      <c r="P98" s="28"/>
      <c r="Q98" s="32">
        <f t="shared" si="19"/>
        <v>-2060.5121999999956</v>
      </c>
      <c r="R98" s="32" t="str">
        <f t="shared" si="16"/>
        <v xml:space="preserve">№080 </v>
      </c>
    </row>
    <row r="99" spans="1:18">
      <c r="A99" s="9" t="s">
        <v>112</v>
      </c>
      <c r="B99" s="29">
        <v>2417.96</v>
      </c>
      <c r="C99" s="29">
        <v>1449.01</v>
      </c>
      <c r="D99" s="29">
        <v>3866.98</v>
      </c>
      <c r="E99" s="30">
        <v>2486.33</v>
      </c>
      <c r="F99" s="30">
        <v>1476.42</v>
      </c>
      <c r="G99" s="30">
        <v>3962.76</v>
      </c>
      <c r="H99" s="29">
        <f t="shared" si="17"/>
        <v>68.369999999999891</v>
      </c>
      <c r="I99" s="29">
        <f t="shared" si="17"/>
        <v>27.410000000000082</v>
      </c>
      <c r="J99" s="29">
        <f t="shared" si="17"/>
        <v>95.7800000000002</v>
      </c>
      <c r="K99" s="31">
        <v>-3580.5977000000003</v>
      </c>
      <c r="L99" s="31">
        <v>0</v>
      </c>
      <c r="M99" s="29">
        <f t="shared" ref="M99:N104" si="24">H99*M$6</f>
        <v>466.28339999999929</v>
      </c>
      <c r="N99" s="4">
        <f t="shared" si="24"/>
        <v>72.636500000000211</v>
      </c>
      <c r="O99" s="9">
        <f t="shared" si="18"/>
        <v>538.91989999999953</v>
      </c>
      <c r="P99" s="9"/>
      <c r="Q99" s="4">
        <f t="shared" si="19"/>
        <v>-4119.5176000000001</v>
      </c>
      <c r="R99" s="4" t="str">
        <f t="shared" si="16"/>
        <v xml:space="preserve">№081 </v>
      </c>
    </row>
    <row r="100" spans="1:18">
      <c r="A100" s="28" t="s">
        <v>113</v>
      </c>
      <c r="B100" s="29">
        <v>385.49</v>
      </c>
      <c r="C100" s="29">
        <v>181.57</v>
      </c>
      <c r="D100" s="29">
        <v>567.07000000000005</v>
      </c>
      <c r="E100" s="30">
        <v>385.49</v>
      </c>
      <c r="F100" s="30">
        <v>181.57</v>
      </c>
      <c r="G100" s="30">
        <v>567.07000000000005</v>
      </c>
      <c r="H100" s="29">
        <f t="shared" si="17"/>
        <v>0</v>
      </c>
      <c r="I100" s="29">
        <f t="shared" si="17"/>
        <v>0</v>
      </c>
      <c r="J100" s="29">
        <f t="shared" si="17"/>
        <v>0</v>
      </c>
      <c r="K100" s="31">
        <v>-0.27189999999777342</v>
      </c>
      <c r="L100" s="31">
        <v>0</v>
      </c>
      <c r="M100" s="31">
        <f t="shared" si="24"/>
        <v>0</v>
      </c>
      <c r="N100" s="32">
        <f t="shared" si="24"/>
        <v>0</v>
      </c>
      <c r="O100" s="28">
        <f t="shared" si="18"/>
        <v>0</v>
      </c>
      <c r="P100" s="28"/>
      <c r="Q100" s="32">
        <f t="shared" si="19"/>
        <v>-0.27189999999777342</v>
      </c>
      <c r="R100" s="32" t="str">
        <f t="shared" si="16"/>
        <v xml:space="preserve">№082/1 </v>
      </c>
    </row>
    <row r="101" spans="1:18">
      <c r="A101" s="9" t="s">
        <v>114</v>
      </c>
      <c r="B101" s="29">
        <v>18041.5</v>
      </c>
      <c r="C101" s="29">
        <v>6486.88</v>
      </c>
      <c r="D101" s="29">
        <v>24528.38</v>
      </c>
      <c r="E101" s="30">
        <v>18416.810000000001</v>
      </c>
      <c r="F101" s="30">
        <v>6594.32</v>
      </c>
      <c r="G101" s="30">
        <v>25011.13</v>
      </c>
      <c r="H101" s="29">
        <f t="shared" si="17"/>
        <v>375.31000000000131</v>
      </c>
      <c r="I101" s="29">
        <f t="shared" si="17"/>
        <v>107.4399999999996</v>
      </c>
      <c r="J101" s="29">
        <f t="shared" si="17"/>
        <v>482.75</v>
      </c>
      <c r="K101" s="31">
        <v>-3422.2593999999945</v>
      </c>
      <c r="L101" s="31">
        <v>3531</v>
      </c>
      <c r="M101" s="33">
        <f t="shared" si="24"/>
        <v>2559.6142000000091</v>
      </c>
      <c r="N101" s="4">
        <f t="shared" si="24"/>
        <v>284.71599999999893</v>
      </c>
      <c r="O101" s="9">
        <f>SUM(M101:N101)</f>
        <v>2844.3302000000081</v>
      </c>
      <c r="P101" s="9"/>
      <c r="Q101" s="4">
        <f t="shared" si="19"/>
        <v>-2735.589600000003</v>
      </c>
      <c r="R101" s="4" t="str">
        <f t="shared" si="16"/>
        <v>№082/2</v>
      </c>
    </row>
    <row r="102" spans="1:18">
      <c r="A102" s="28" t="s">
        <v>115</v>
      </c>
      <c r="B102" s="29">
        <v>1290.26</v>
      </c>
      <c r="C102" s="29">
        <v>659.63</v>
      </c>
      <c r="D102" s="29">
        <v>1949.9</v>
      </c>
      <c r="E102" s="30">
        <v>1342.58</v>
      </c>
      <c r="F102" s="30">
        <v>695.43000000000006</v>
      </c>
      <c r="G102" s="30">
        <v>2038.03</v>
      </c>
      <c r="H102" s="29">
        <f t="shared" si="17"/>
        <v>52.319999999999936</v>
      </c>
      <c r="I102" s="29">
        <f t="shared" si="17"/>
        <v>35.800000000000068</v>
      </c>
      <c r="J102" s="29">
        <f t="shared" si="17"/>
        <v>88.129999999999882</v>
      </c>
      <c r="K102" s="31">
        <v>-521.29400000000044</v>
      </c>
      <c r="L102" s="31">
        <v>0</v>
      </c>
      <c r="M102" s="31">
        <f t="shared" si="24"/>
        <v>356.82239999999956</v>
      </c>
      <c r="N102" s="32">
        <f t="shared" si="24"/>
        <v>94.870000000000175</v>
      </c>
      <c r="O102" s="28">
        <f t="shared" si="18"/>
        <v>451.69239999999974</v>
      </c>
      <c r="P102" s="28"/>
      <c r="Q102" s="32">
        <f t="shared" si="19"/>
        <v>-972.98640000000023</v>
      </c>
      <c r="R102" s="32" t="str">
        <f t="shared" si="16"/>
        <v xml:space="preserve">№083 </v>
      </c>
    </row>
    <row r="103" spans="1:18">
      <c r="A103" s="9" t="s">
        <v>116</v>
      </c>
      <c r="B103" s="29">
        <v>2017.69</v>
      </c>
      <c r="C103" s="29">
        <v>1312.68</v>
      </c>
      <c r="D103" s="29">
        <v>3330.4</v>
      </c>
      <c r="E103" s="30">
        <v>2017.71</v>
      </c>
      <c r="F103" s="30">
        <v>1312.71</v>
      </c>
      <c r="G103" s="30">
        <v>3330.44</v>
      </c>
      <c r="H103" s="29">
        <f t="shared" si="17"/>
        <v>1.999999999998181E-2</v>
      </c>
      <c r="I103" s="29">
        <f t="shared" si="17"/>
        <v>2.9999999999972715E-2</v>
      </c>
      <c r="J103" s="29">
        <f t="shared" si="17"/>
        <v>3.999999999996362E-2</v>
      </c>
      <c r="K103" s="31">
        <v>60.999099999999466</v>
      </c>
      <c r="L103" s="31">
        <v>0</v>
      </c>
      <c r="M103" s="33">
        <f t="shared" si="24"/>
        <v>0.13639999999987595</v>
      </c>
      <c r="N103" s="4">
        <f t="shared" si="24"/>
        <v>7.9499999999927698E-2</v>
      </c>
      <c r="O103" s="9">
        <f t="shared" si="18"/>
        <v>0.21589999999980364</v>
      </c>
      <c r="P103" s="9"/>
      <c r="Q103" s="4">
        <f t="shared" si="19"/>
        <v>60.78319999999966</v>
      </c>
      <c r="R103" s="4" t="str">
        <f t="shared" si="16"/>
        <v>№084</v>
      </c>
    </row>
    <row r="104" spans="1:18">
      <c r="A104" s="28" t="s">
        <v>117</v>
      </c>
      <c r="B104" s="29">
        <v>5331.85</v>
      </c>
      <c r="C104" s="29">
        <v>1962.08</v>
      </c>
      <c r="D104" s="29">
        <v>7293.95</v>
      </c>
      <c r="E104" s="30">
        <v>5331.85</v>
      </c>
      <c r="F104" s="30">
        <v>1962.08</v>
      </c>
      <c r="G104" s="30">
        <v>7293.95</v>
      </c>
      <c r="H104" s="29">
        <f t="shared" si="17"/>
        <v>0</v>
      </c>
      <c r="I104" s="29">
        <f t="shared" si="17"/>
        <v>0</v>
      </c>
      <c r="J104" s="29">
        <f t="shared" si="17"/>
        <v>0</v>
      </c>
      <c r="K104" s="31">
        <v>969.87939999999708</v>
      </c>
      <c r="L104" s="31">
        <v>0</v>
      </c>
      <c r="M104" s="31">
        <f t="shared" si="24"/>
        <v>0</v>
      </c>
      <c r="N104" s="32">
        <f t="shared" si="24"/>
        <v>0</v>
      </c>
      <c r="O104" s="28">
        <f t="shared" si="18"/>
        <v>0</v>
      </c>
      <c r="P104" s="28"/>
      <c r="Q104" s="32">
        <f t="shared" si="19"/>
        <v>969.87939999999708</v>
      </c>
      <c r="R104" s="32" t="str">
        <f t="shared" si="16"/>
        <v xml:space="preserve">№085 </v>
      </c>
    </row>
    <row r="105" spans="1:18">
      <c r="A105" s="9" t="s">
        <v>118</v>
      </c>
      <c r="H105" s="29"/>
      <c r="I105" s="29"/>
      <c r="J105" s="29"/>
      <c r="K105" s="31">
        <v>0.45679999999993015</v>
      </c>
      <c r="L105" s="31">
        <v>0</v>
      </c>
      <c r="M105" s="33"/>
      <c r="N105" s="4"/>
      <c r="O105" s="9"/>
      <c r="P105" s="9"/>
      <c r="Q105" s="4">
        <f t="shared" si="19"/>
        <v>0.45679999999993015</v>
      </c>
      <c r="R105" s="4" t="str">
        <f t="shared" si="16"/>
        <v xml:space="preserve">№086 </v>
      </c>
    </row>
    <row r="106" spans="1:18" ht="16.5" thickBot="1">
      <c r="A106" s="28" t="s">
        <v>119</v>
      </c>
      <c r="B106" s="29"/>
      <c r="C106" s="29"/>
      <c r="D106" s="29"/>
      <c r="E106" s="30"/>
      <c r="F106" s="30"/>
      <c r="G106" s="30"/>
      <c r="H106" s="29"/>
      <c r="I106" s="29"/>
      <c r="J106" s="29"/>
      <c r="K106" s="31">
        <v>-162.31059999999707</v>
      </c>
      <c r="L106" s="31">
        <v>0</v>
      </c>
      <c r="M106" s="31"/>
      <c r="N106" s="32"/>
      <c r="O106" s="28"/>
      <c r="P106" s="28"/>
      <c r="Q106" s="32">
        <f t="shared" si="19"/>
        <v>-162.31059999999707</v>
      </c>
      <c r="R106" s="32" t="str">
        <f t="shared" si="16"/>
        <v>№087 сбыт</v>
      </c>
    </row>
    <row r="107" spans="1:18" ht="16.5" thickBot="1">
      <c r="A107" s="9" t="s">
        <v>120</v>
      </c>
      <c r="B107" s="29">
        <v>349.61</v>
      </c>
      <c r="C107" s="29">
        <v>2967.67</v>
      </c>
      <c r="D107" s="29">
        <v>3317.36</v>
      </c>
      <c r="E107" s="30">
        <v>405.49</v>
      </c>
      <c r="F107" s="30">
        <v>2988.2200000000003</v>
      </c>
      <c r="G107" s="37">
        <v>3393.79</v>
      </c>
      <c r="H107" s="29">
        <f t="shared" si="17"/>
        <v>55.879999999999995</v>
      </c>
      <c r="I107" s="29">
        <f t="shared" si="17"/>
        <v>20.550000000000182</v>
      </c>
      <c r="J107" s="29">
        <f t="shared" si="17"/>
        <v>76.429999999999836</v>
      </c>
      <c r="K107" s="31">
        <v>-407.06690000000054</v>
      </c>
      <c r="L107" s="31">
        <v>0</v>
      </c>
      <c r="M107" s="29">
        <f t="shared" ref="M107:M120" si="25">H107*M$6</f>
        <v>381.10159999999996</v>
      </c>
      <c r="N107" s="4">
        <f t="shared" ref="N107:N120" si="26">I107*N$6</f>
        <v>54.457500000000479</v>
      </c>
      <c r="O107" s="9">
        <f t="shared" si="18"/>
        <v>435.55910000000046</v>
      </c>
      <c r="P107" s="9"/>
      <c r="Q107" s="4">
        <f t="shared" si="19"/>
        <v>-842.626000000001</v>
      </c>
      <c r="R107" s="4" t="str">
        <f t="shared" si="16"/>
        <v xml:space="preserve">№088 </v>
      </c>
    </row>
    <row r="108" spans="1:18" ht="16.5" thickBot="1">
      <c r="A108" s="28" t="s">
        <v>121</v>
      </c>
      <c r="B108" s="29">
        <v>8942.74</v>
      </c>
      <c r="C108" s="29">
        <v>3006.48</v>
      </c>
      <c r="D108" s="29">
        <v>11949.23</v>
      </c>
      <c r="E108" s="30">
        <v>8956.25</v>
      </c>
      <c r="F108" s="30">
        <v>3009.21</v>
      </c>
      <c r="G108" s="30">
        <v>11965.47</v>
      </c>
      <c r="H108" s="29">
        <f t="shared" si="17"/>
        <v>13.510000000000218</v>
      </c>
      <c r="I108" s="29">
        <f t="shared" si="17"/>
        <v>2.7300000000000182</v>
      </c>
      <c r="J108" s="29">
        <f t="shared" si="17"/>
        <v>16.239999999999782</v>
      </c>
      <c r="K108" s="31">
        <v>-3684.8855999999978</v>
      </c>
      <c r="L108" s="31">
        <v>4000</v>
      </c>
      <c r="M108" s="31">
        <f t="shared" si="25"/>
        <v>92.13820000000149</v>
      </c>
      <c r="N108" s="32">
        <f t="shared" si="26"/>
        <v>7.2345000000000477</v>
      </c>
      <c r="O108" s="28">
        <f t="shared" si="18"/>
        <v>99.372700000001544</v>
      </c>
      <c r="P108" s="28"/>
      <c r="Q108" s="32">
        <f t="shared" si="19"/>
        <v>215.74170000000049</v>
      </c>
      <c r="R108" s="32" t="str">
        <f t="shared" si="16"/>
        <v xml:space="preserve">№089 </v>
      </c>
    </row>
    <row r="109" spans="1:18" ht="16.5" thickBot="1">
      <c r="A109" s="9" t="s">
        <v>122</v>
      </c>
      <c r="B109" s="29">
        <v>4881.33</v>
      </c>
      <c r="C109" s="29">
        <v>2431.11</v>
      </c>
      <c r="D109" s="29">
        <v>7312.55</v>
      </c>
      <c r="E109" s="30">
        <v>5134.91</v>
      </c>
      <c r="F109" s="30">
        <v>2513.5300000000002</v>
      </c>
      <c r="G109" s="37">
        <v>7648.55</v>
      </c>
      <c r="H109" s="29">
        <f t="shared" si="17"/>
        <v>253.57999999999993</v>
      </c>
      <c r="I109" s="29">
        <f t="shared" si="17"/>
        <v>82.420000000000073</v>
      </c>
      <c r="J109" s="29">
        <f t="shared" si="17"/>
        <v>336</v>
      </c>
      <c r="K109" s="31">
        <v>2872.3738000000021</v>
      </c>
      <c r="L109" s="31">
        <v>0</v>
      </c>
      <c r="M109" s="33">
        <f t="shared" si="25"/>
        <v>1729.4155999999996</v>
      </c>
      <c r="N109" s="4">
        <f t="shared" si="26"/>
        <v>218.41300000000018</v>
      </c>
      <c r="O109" s="9">
        <f t="shared" si="18"/>
        <v>1947.8285999999998</v>
      </c>
      <c r="P109" s="9"/>
      <c r="Q109" s="4">
        <f t="shared" ref="Q109:Q140" si="27">K109-O109+L109+P109</f>
        <v>924.5452000000023</v>
      </c>
      <c r="R109" s="4" t="str">
        <f t="shared" si="16"/>
        <v xml:space="preserve">№090 </v>
      </c>
    </row>
    <row r="110" spans="1:18" ht="16.5" thickBot="1">
      <c r="A110" s="28" t="s">
        <v>123</v>
      </c>
      <c r="B110" s="29">
        <v>27133.190000000002</v>
      </c>
      <c r="C110" s="29">
        <v>11390.15</v>
      </c>
      <c r="D110" s="29">
        <v>38523.35</v>
      </c>
      <c r="E110" s="30">
        <v>27448.45</v>
      </c>
      <c r="F110" s="30">
        <v>11495.2</v>
      </c>
      <c r="G110" s="37">
        <v>38943.660000000003</v>
      </c>
      <c r="H110" s="29">
        <f t="shared" si="17"/>
        <v>315.2599999999984</v>
      </c>
      <c r="I110" s="29">
        <f t="shared" si="17"/>
        <v>105.05000000000109</v>
      </c>
      <c r="J110" s="29">
        <f t="shared" si="17"/>
        <v>420.31000000000495</v>
      </c>
      <c r="K110" s="31">
        <v>-2010.0264000000043</v>
      </c>
      <c r="L110" s="31">
        <v>3154.71</v>
      </c>
      <c r="M110" s="31">
        <f t="shared" si="25"/>
        <v>2150.0731999999894</v>
      </c>
      <c r="N110" s="32">
        <f t="shared" si="26"/>
        <v>278.38250000000289</v>
      </c>
      <c r="O110" s="28">
        <f t="shared" si="18"/>
        <v>2428.4556999999922</v>
      </c>
      <c r="P110" s="28"/>
      <c r="Q110" s="32">
        <f t="shared" si="27"/>
        <v>-1283.7720999999965</v>
      </c>
      <c r="R110" s="32" t="str">
        <f t="shared" si="16"/>
        <v xml:space="preserve">№091 </v>
      </c>
    </row>
    <row r="111" spans="1:18">
      <c r="A111" s="9" t="s">
        <v>124</v>
      </c>
      <c r="B111" s="29">
        <v>17006.93</v>
      </c>
      <c r="C111" s="29">
        <v>7260.07</v>
      </c>
      <c r="D111" s="29">
        <v>24267.010000000002</v>
      </c>
      <c r="E111" s="30">
        <v>19521.010000000002</v>
      </c>
      <c r="F111" s="30">
        <v>8316.91</v>
      </c>
      <c r="G111" s="30">
        <v>27837.940000000002</v>
      </c>
      <c r="H111" s="29">
        <f t="shared" si="17"/>
        <v>2514.0800000000017</v>
      </c>
      <c r="I111" s="29">
        <f t="shared" si="17"/>
        <v>1056.8400000000001</v>
      </c>
      <c r="J111" s="29">
        <f t="shared" si="17"/>
        <v>3570.9300000000003</v>
      </c>
      <c r="K111" s="31">
        <v>-16768.097700000009</v>
      </c>
      <c r="L111" s="31">
        <v>20484.29</v>
      </c>
      <c r="M111" s="31">
        <f t="shared" si="25"/>
        <v>17146.025600000012</v>
      </c>
      <c r="N111" s="32">
        <f t="shared" si="26"/>
        <v>2800.6260000000002</v>
      </c>
      <c r="O111" s="28">
        <f>SUM(M111:N111)</f>
        <v>19946.651600000012</v>
      </c>
      <c r="P111" s="9"/>
      <c r="Q111" s="4">
        <f t="shared" si="27"/>
        <v>-16230.459300000024</v>
      </c>
      <c r="R111" s="4" t="str">
        <f t="shared" si="16"/>
        <v xml:space="preserve">№092 </v>
      </c>
    </row>
    <row r="112" spans="1:18">
      <c r="A112" s="28" t="s">
        <v>125</v>
      </c>
      <c r="B112" s="29">
        <v>19072.490000000002</v>
      </c>
      <c r="C112" s="29">
        <v>11129.36</v>
      </c>
      <c r="D112" s="29">
        <v>30202.39</v>
      </c>
      <c r="E112" s="30">
        <v>19072.490000000002</v>
      </c>
      <c r="F112" s="30">
        <v>11129.36</v>
      </c>
      <c r="G112" s="30">
        <v>30202.400000000001</v>
      </c>
      <c r="H112" s="29">
        <f t="shared" si="17"/>
        <v>0</v>
      </c>
      <c r="I112" s="29">
        <f t="shared" si="17"/>
        <v>0</v>
      </c>
      <c r="J112" s="29">
        <f t="shared" si="17"/>
        <v>1.0000000002037268E-2</v>
      </c>
      <c r="K112" s="31">
        <v>-8.7400000004531631E-2</v>
      </c>
      <c r="L112" s="31">
        <v>0</v>
      </c>
      <c r="M112" s="31">
        <f t="shared" si="25"/>
        <v>0</v>
      </c>
      <c r="N112" s="32">
        <f t="shared" si="26"/>
        <v>0</v>
      </c>
      <c r="O112" s="28">
        <f>SUM(M112:N112)</f>
        <v>0</v>
      </c>
      <c r="P112" s="28"/>
      <c r="Q112" s="32">
        <f t="shared" si="27"/>
        <v>-8.7400000004531631E-2</v>
      </c>
      <c r="R112" s="32" t="str">
        <f t="shared" si="16"/>
        <v xml:space="preserve">№093 </v>
      </c>
    </row>
    <row r="113" spans="1:19">
      <c r="A113" s="9" t="s">
        <v>126</v>
      </c>
      <c r="B113" s="29">
        <v>1733.6200000000001</v>
      </c>
      <c r="C113" s="29">
        <v>223.69</v>
      </c>
      <c r="D113" s="29">
        <v>1957.32</v>
      </c>
      <c r="E113" s="30">
        <v>1808.8700000000001</v>
      </c>
      <c r="F113" s="30">
        <v>231.22</v>
      </c>
      <c r="G113" s="30">
        <v>2040.1000000000001</v>
      </c>
      <c r="H113" s="29">
        <f t="shared" si="17"/>
        <v>75.25</v>
      </c>
      <c r="I113" s="29">
        <f t="shared" si="17"/>
        <v>7.5300000000000011</v>
      </c>
      <c r="J113" s="29">
        <f t="shared" si="17"/>
        <v>82.7800000000002</v>
      </c>
      <c r="K113" s="31">
        <v>-94.427300000000059</v>
      </c>
      <c r="L113" s="31">
        <v>125.02</v>
      </c>
      <c r="M113" s="33">
        <f t="shared" si="25"/>
        <v>513.20500000000004</v>
      </c>
      <c r="N113" s="4">
        <f t="shared" si="26"/>
        <v>19.954500000000003</v>
      </c>
      <c r="O113" s="9">
        <f t="shared" si="18"/>
        <v>533.15950000000009</v>
      </c>
      <c r="P113" s="9"/>
      <c r="Q113" s="4">
        <f t="shared" si="27"/>
        <v>-502.56680000000017</v>
      </c>
      <c r="R113" s="4" t="str">
        <f t="shared" si="16"/>
        <v xml:space="preserve">№094 </v>
      </c>
    </row>
    <row r="114" spans="1:19">
      <c r="A114" s="28" t="s">
        <v>127</v>
      </c>
      <c r="B114" s="29">
        <v>4061.36</v>
      </c>
      <c r="C114" s="29">
        <v>2013.64</v>
      </c>
      <c r="D114" s="29">
        <v>6075.17</v>
      </c>
      <c r="E114" s="30">
        <v>4108.1499999999996</v>
      </c>
      <c r="F114" s="30">
        <v>2027.03</v>
      </c>
      <c r="G114" s="30">
        <v>6135.35</v>
      </c>
      <c r="H114" s="29">
        <f t="shared" si="17"/>
        <v>46.789999999999509</v>
      </c>
      <c r="I114" s="29">
        <f t="shared" si="17"/>
        <v>13.389999999999873</v>
      </c>
      <c r="J114" s="29">
        <f t="shared" si="17"/>
        <v>60.180000000000291</v>
      </c>
      <c r="K114" s="31">
        <v>-4168.4717999999984</v>
      </c>
      <c r="L114" s="31">
        <v>0</v>
      </c>
      <c r="M114" s="28">
        <f t="shared" si="25"/>
        <v>319.10779999999664</v>
      </c>
      <c r="N114" s="32">
        <f t="shared" si="26"/>
        <v>35.483499999999658</v>
      </c>
      <c r="O114" s="28">
        <f t="shared" si="18"/>
        <v>354.59129999999629</v>
      </c>
      <c r="P114" s="28"/>
      <c r="Q114" s="32">
        <f t="shared" si="27"/>
        <v>-4523.0630999999948</v>
      </c>
      <c r="R114" s="32" t="str">
        <f t="shared" si="16"/>
        <v xml:space="preserve">№095 </v>
      </c>
    </row>
    <row r="115" spans="1:19">
      <c r="A115" s="9" t="s">
        <v>128</v>
      </c>
      <c r="B115" s="29">
        <v>3732.1800000000003</v>
      </c>
      <c r="C115" s="29">
        <v>492.61</v>
      </c>
      <c r="D115" s="29">
        <v>4224.8100000000004</v>
      </c>
      <c r="E115" s="30">
        <v>3927.35</v>
      </c>
      <c r="F115" s="30">
        <v>517.04</v>
      </c>
      <c r="G115" s="30">
        <v>4444.4000000000005</v>
      </c>
      <c r="H115" s="29">
        <f t="shared" si="17"/>
        <v>195.16999999999962</v>
      </c>
      <c r="I115" s="29">
        <f t="shared" si="17"/>
        <v>24.42999999999995</v>
      </c>
      <c r="J115" s="29">
        <f t="shared" si="17"/>
        <v>219.59000000000015</v>
      </c>
      <c r="K115" s="31">
        <v>414.00709999999953</v>
      </c>
      <c r="L115" s="31">
        <v>0</v>
      </c>
      <c r="M115" s="29">
        <f t="shared" si="25"/>
        <v>1331.0593999999974</v>
      </c>
      <c r="N115" s="4">
        <f t="shared" si="26"/>
        <v>64.739499999999865</v>
      </c>
      <c r="O115" s="9">
        <f t="shared" si="18"/>
        <v>1395.7988999999973</v>
      </c>
      <c r="P115" s="9"/>
      <c r="Q115" s="4">
        <f t="shared" si="27"/>
        <v>-981.79179999999769</v>
      </c>
      <c r="R115" s="4" t="str">
        <f t="shared" si="16"/>
        <v xml:space="preserve">№096 </v>
      </c>
    </row>
    <row r="116" spans="1:19">
      <c r="A116" s="28" t="s">
        <v>129</v>
      </c>
      <c r="B116" s="29">
        <v>4259.79</v>
      </c>
      <c r="C116" s="29">
        <v>2430.9900000000002</v>
      </c>
      <c r="D116" s="29">
        <v>6690.9000000000005</v>
      </c>
      <c r="E116" s="30">
        <v>4259.79</v>
      </c>
      <c r="F116" s="30">
        <v>2430.9900000000002</v>
      </c>
      <c r="G116" s="30">
        <v>6690.9000000000005</v>
      </c>
      <c r="H116" s="29">
        <f t="shared" si="17"/>
        <v>0</v>
      </c>
      <c r="I116" s="29">
        <f t="shared" si="17"/>
        <v>0</v>
      </c>
      <c r="J116" s="29">
        <f t="shared" si="17"/>
        <v>0</v>
      </c>
      <c r="K116" s="31">
        <v>-490.9801510158012</v>
      </c>
      <c r="L116" s="31">
        <v>0</v>
      </c>
      <c r="M116" s="31">
        <f t="shared" si="25"/>
        <v>0</v>
      </c>
      <c r="N116" s="32">
        <f t="shared" si="26"/>
        <v>0</v>
      </c>
      <c r="O116" s="28">
        <f t="shared" si="18"/>
        <v>0</v>
      </c>
      <c r="P116" s="28"/>
      <c r="Q116" s="32">
        <f t="shared" si="27"/>
        <v>-490.9801510158012</v>
      </c>
      <c r="R116" s="32" t="str">
        <f t="shared" si="16"/>
        <v xml:space="preserve">№097 </v>
      </c>
    </row>
    <row r="117" spans="1:19">
      <c r="A117" s="9" t="s">
        <v>130</v>
      </c>
      <c r="B117" s="29">
        <v>1840.07</v>
      </c>
      <c r="C117" s="29">
        <v>466.51</v>
      </c>
      <c r="D117" s="29">
        <v>2306.59</v>
      </c>
      <c r="E117" s="30">
        <v>1920.0900000000001</v>
      </c>
      <c r="F117" s="30">
        <v>489.66</v>
      </c>
      <c r="G117" s="30">
        <v>2409.7600000000002</v>
      </c>
      <c r="H117" s="29">
        <f t="shared" si="17"/>
        <v>80.020000000000209</v>
      </c>
      <c r="I117" s="29">
        <f t="shared" si="17"/>
        <v>23.150000000000034</v>
      </c>
      <c r="J117" s="29">
        <f t="shared" si="17"/>
        <v>103.17000000000007</v>
      </c>
      <c r="K117" s="31">
        <v>-698.25299999999993</v>
      </c>
      <c r="L117" s="31">
        <v>0</v>
      </c>
      <c r="M117" s="33">
        <f t="shared" si="25"/>
        <v>545.73640000000148</v>
      </c>
      <c r="N117" s="4">
        <f t="shared" si="26"/>
        <v>61.347500000000089</v>
      </c>
      <c r="O117" s="9">
        <f t="shared" si="18"/>
        <v>607.08390000000156</v>
      </c>
      <c r="P117" s="9"/>
      <c r="Q117" s="4">
        <f t="shared" si="27"/>
        <v>-1305.3369000000016</v>
      </c>
      <c r="R117" s="4" t="str">
        <f t="shared" si="16"/>
        <v xml:space="preserve">№098 </v>
      </c>
    </row>
    <row r="118" spans="1:19">
      <c r="A118" s="28" t="s">
        <v>131</v>
      </c>
      <c r="B118" s="29">
        <v>17084.25</v>
      </c>
      <c r="C118" s="29">
        <v>14661.710000000001</v>
      </c>
      <c r="D118" s="29">
        <v>31746.030000000002</v>
      </c>
      <c r="E118" s="30">
        <v>17261.28</v>
      </c>
      <c r="F118" s="30">
        <v>14754.49</v>
      </c>
      <c r="G118" s="30">
        <v>32015.84</v>
      </c>
      <c r="H118" s="29">
        <f t="shared" si="17"/>
        <v>177.02999999999884</v>
      </c>
      <c r="I118" s="29">
        <f t="shared" si="17"/>
        <v>92.779999999998836</v>
      </c>
      <c r="J118" s="29">
        <f t="shared" si="17"/>
        <v>269.80999999999767</v>
      </c>
      <c r="K118" s="31">
        <v>-4499.0469000000012</v>
      </c>
      <c r="L118" s="31">
        <v>5000</v>
      </c>
      <c r="M118" s="31">
        <f t="shared" si="25"/>
        <v>1207.3445999999922</v>
      </c>
      <c r="N118" s="32">
        <f t="shared" si="26"/>
        <v>245.86699999999692</v>
      </c>
      <c r="O118" s="28">
        <f>SUM(M118:N118)</f>
        <v>1453.2115999999892</v>
      </c>
      <c r="P118" s="28"/>
      <c r="Q118" s="32">
        <f t="shared" si="27"/>
        <v>-952.25849999999082</v>
      </c>
      <c r="R118" s="32" t="str">
        <f t="shared" si="16"/>
        <v xml:space="preserve">№099 </v>
      </c>
    </row>
    <row r="119" spans="1:19">
      <c r="A119" s="9" t="s">
        <v>132</v>
      </c>
      <c r="B119" s="29">
        <v>4.1900000000000004</v>
      </c>
      <c r="C119" s="29">
        <v>1.77</v>
      </c>
      <c r="D119" s="29">
        <v>5.96</v>
      </c>
      <c r="E119" s="30">
        <v>4.1900000000000004</v>
      </c>
      <c r="F119" s="30">
        <v>1.77</v>
      </c>
      <c r="G119" s="30">
        <v>5.97</v>
      </c>
      <c r="H119" s="29">
        <f t="shared" si="17"/>
        <v>0</v>
      </c>
      <c r="I119" s="29">
        <f t="shared" si="17"/>
        <v>0</v>
      </c>
      <c r="J119" s="29">
        <f t="shared" si="17"/>
        <v>9.9999999999997868E-3</v>
      </c>
      <c r="K119" s="31">
        <v>-1.2592000000000025</v>
      </c>
      <c r="L119" s="31">
        <v>0</v>
      </c>
      <c r="M119" s="33">
        <f t="shared" si="25"/>
        <v>0</v>
      </c>
      <c r="N119" s="4">
        <f t="shared" si="26"/>
        <v>0</v>
      </c>
      <c r="O119" s="9">
        <f t="shared" si="18"/>
        <v>0</v>
      </c>
      <c r="P119" s="9"/>
      <c r="Q119" s="4">
        <f t="shared" si="27"/>
        <v>-1.2592000000000025</v>
      </c>
      <c r="R119" s="4" t="str">
        <f t="shared" si="16"/>
        <v>№100</v>
      </c>
    </row>
    <row r="120" spans="1:19">
      <c r="A120" s="28" t="s">
        <v>133</v>
      </c>
      <c r="B120" s="29">
        <v>7280.71</v>
      </c>
      <c r="C120" s="29">
        <v>2475.98</v>
      </c>
      <c r="D120" s="29">
        <v>9756.84</v>
      </c>
      <c r="E120" s="30">
        <v>7428.47</v>
      </c>
      <c r="F120" s="30">
        <v>2511.27</v>
      </c>
      <c r="G120" s="30">
        <v>9939.89</v>
      </c>
      <c r="H120" s="29">
        <f t="shared" si="17"/>
        <v>147.76000000000022</v>
      </c>
      <c r="I120" s="29">
        <f t="shared" si="17"/>
        <v>35.289999999999964</v>
      </c>
      <c r="J120" s="29">
        <f t="shared" si="17"/>
        <v>183.04999999999927</v>
      </c>
      <c r="K120" s="31">
        <v>-1120.8003999999994</v>
      </c>
      <c r="L120" s="31">
        <v>0</v>
      </c>
      <c r="M120" s="31">
        <f t="shared" si="25"/>
        <v>1007.7232000000015</v>
      </c>
      <c r="N120" s="32">
        <f t="shared" si="26"/>
        <v>93.518499999999904</v>
      </c>
      <c r="O120" s="28">
        <f t="shared" si="18"/>
        <v>1101.2417000000014</v>
      </c>
      <c r="P120" s="28"/>
      <c r="Q120" s="32">
        <f t="shared" si="27"/>
        <v>-2222.0421000000006</v>
      </c>
      <c r="R120" s="32" t="str">
        <f t="shared" si="16"/>
        <v xml:space="preserve">№101 </v>
      </c>
    </row>
    <row r="121" spans="1:19">
      <c r="A121" s="9" t="s">
        <v>134</v>
      </c>
      <c r="H121" s="29"/>
      <c r="I121" s="29"/>
      <c r="J121" s="29"/>
      <c r="K121" s="31">
        <v>0.23100999998973748</v>
      </c>
      <c r="L121" s="31">
        <v>0</v>
      </c>
      <c r="M121" s="29"/>
      <c r="N121" s="4"/>
      <c r="O121" s="9"/>
      <c r="P121" s="9"/>
      <c r="Q121" s="4">
        <f t="shared" si="27"/>
        <v>0.23100999998973748</v>
      </c>
      <c r="R121" s="4" t="str">
        <f t="shared" si="16"/>
        <v>№102 сбыт</v>
      </c>
    </row>
    <row r="122" spans="1:19">
      <c r="A122" s="28" t="s">
        <v>135</v>
      </c>
      <c r="B122" s="29">
        <v>32.369999999999997</v>
      </c>
      <c r="C122" s="29">
        <v>882.66</v>
      </c>
      <c r="D122" s="29">
        <v>915.06000000000006</v>
      </c>
      <c r="E122" s="30">
        <v>33.6</v>
      </c>
      <c r="F122" s="30">
        <v>882.72</v>
      </c>
      <c r="G122" s="30">
        <v>916.36</v>
      </c>
      <c r="H122" s="29">
        <f t="shared" si="17"/>
        <v>1.230000000000004</v>
      </c>
      <c r="I122" s="29">
        <f t="shared" si="17"/>
        <v>6.0000000000059117E-2</v>
      </c>
      <c r="J122" s="29">
        <f t="shared" si="17"/>
        <v>1.2999999999999545</v>
      </c>
      <c r="K122" s="31">
        <v>-54.353899999999804</v>
      </c>
      <c r="L122" s="31">
        <v>0</v>
      </c>
      <c r="M122" s="31">
        <f t="shared" ref="M122:N126" si="28">H122*M$6</f>
        <v>8.3886000000000269</v>
      </c>
      <c r="N122" s="32">
        <f t="shared" si="28"/>
        <v>0.15900000000015665</v>
      </c>
      <c r="O122" s="28">
        <f t="shared" si="18"/>
        <v>8.5476000000001839</v>
      </c>
      <c r="P122" s="28"/>
      <c r="Q122" s="32">
        <f t="shared" si="27"/>
        <v>-62.901499999999984</v>
      </c>
      <c r="R122" s="32" t="str">
        <f t="shared" si="16"/>
        <v xml:space="preserve">№103 </v>
      </c>
    </row>
    <row r="123" spans="1:19">
      <c r="A123" s="9" t="s">
        <v>136</v>
      </c>
      <c r="B123" s="29">
        <v>3275.7400000000002</v>
      </c>
      <c r="C123" s="29">
        <v>17118.18</v>
      </c>
      <c r="D123" s="29">
        <v>20393.98</v>
      </c>
      <c r="E123" s="30">
        <v>3275.7400000000002</v>
      </c>
      <c r="F123" s="30">
        <v>17522.89</v>
      </c>
      <c r="G123" s="30">
        <v>20798.689999999999</v>
      </c>
      <c r="H123" s="29">
        <f t="shared" si="17"/>
        <v>0</v>
      </c>
      <c r="I123" s="29">
        <f t="shared" si="17"/>
        <v>404.70999999999913</v>
      </c>
      <c r="J123" s="29">
        <f t="shared" si="17"/>
        <v>404.70999999999913</v>
      </c>
      <c r="K123" s="31">
        <v>4507.2680999999957</v>
      </c>
      <c r="L123" s="31">
        <v>0</v>
      </c>
      <c r="M123" s="29">
        <f t="shared" si="28"/>
        <v>0</v>
      </c>
      <c r="N123" s="4">
        <f t="shared" si="28"/>
        <v>1072.4814999999976</v>
      </c>
      <c r="O123" s="9">
        <f t="shared" si="18"/>
        <v>1072.4814999999976</v>
      </c>
      <c r="P123" s="9"/>
      <c r="Q123" s="4">
        <f t="shared" si="27"/>
        <v>3434.7865999999981</v>
      </c>
      <c r="R123" s="4" t="str">
        <f t="shared" si="16"/>
        <v xml:space="preserve">№104 </v>
      </c>
    </row>
    <row r="124" spans="1:19">
      <c r="A124" s="28" t="s">
        <v>137</v>
      </c>
      <c r="B124" s="29">
        <v>12822.4</v>
      </c>
      <c r="C124" s="29">
        <v>5962.04</v>
      </c>
      <c r="D124" s="29">
        <v>18784.490000000002</v>
      </c>
      <c r="E124" s="30">
        <v>12982.050000000001</v>
      </c>
      <c r="F124" s="30">
        <v>6027.95</v>
      </c>
      <c r="G124" s="30">
        <v>19010.05</v>
      </c>
      <c r="H124" s="29">
        <f t="shared" si="17"/>
        <v>159.65000000000146</v>
      </c>
      <c r="I124" s="29">
        <f t="shared" si="17"/>
        <v>65.909999999999854</v>
      </c>
      <c r="J124" s="29">
        <f t="shared" si="17"/>
        <v>225.55999999999767</v>
      </c>
      <c r="K124" s="31">
        <v>-14670.421899999996</v>
      </c>
      <c r="L124" s="31">
        <v>0</v>
      </c>
      <c r="M124" s="31">
        <f t="shared" si="28"/>
        <v>1088.8130000000099</v>
      </c>
      <c r="N124" s="32">
        <f t="shared" si="28"/>
        <v>174.66149999999962</v>
      </c>
      <c r="O124" s="28">
        <f t="shared" si="18"/>
        <v>1263.4745000000096</v>
      </c>
      <c r="P124" s="28"/>
      <c r="Q124" s="32">
        <f t="shared" si="27"/>
        <v>-15933.896400000005</v>
      </c>
      <c r="R124" s="32" t="str">
        <f t="shared" si="16"/>
        <v>№104б</v>
      </c>
    </row>
    <row r="125" spans="1:19">
      <c r="A125" s="9" t="s">
        <v>138</v>
      </c>
      <c r="B125" s="29">
        <v>4942.4800000000005</v>
      </c>
      <c r="C125" s="29">
        <v>1116.6600000000001</v>
      </c>
      <c r="D125" s="29">
        <v>6059.16</v>
      </c>
      <c r="E125" s="30">
        <v>5101.1400000000003</v>
      </c>
      <c r="F125" s="30">
        <v>1145.69</v>
      </c>
      <c r="G125" s="30">
        <v>6246.85</v>
      </c>
      <c r="H125" s="29">
        <f t="shared" si="17"/>
        <v>158.65999999999985</v>
      </c>
      <c r="I125" s="29">
        <f t="shared" si="17"/>
        <v>29.029999999999973</v>
      </c>
      <c r="J125" s="29">
        <f t="shared" si="17"/>
        <v>187.69000000000051</v>
      </c>
      <c r="K125" s="31">
        <v>-948.16080000000375</v>
      </c>
      <c r="L125" s="31">
        <v>1300</v>
      </c>
      <c r="M125" s="33">
        <f t="shared" si="28"/>
        <v>1082.061199999999</v>
      </c>
      <c r="N125" s="4">
        <f t="shared" si="28"/>
        <v>76.929499999999919</v>
      </c>
      <c r="O125" s="9">
        <f t="shared" si="18"/>
        <v>1158.9906999999989</v>
      </c>
      <c r="P125" s="9"/>
      <c r="Q125" s="4">
        <f t="shared" si="27"/>
        <v>-807.15150000000267</v>
      </c>
      <c r="R125" s="4" t="str">
        <f t="shared" si="16"/>
        <v xml:space="preserve">№105 </v>
      </c>
    </row>
    <row r="126" spans="1:19">
      <c r="A126" s="28" t="s">
        <v>139</v>
      </c>
      <c r="B126" s="29">
        <v>1241.6600000000001</v>
      </c>
      <c r="C126" s="29">
        <v>663.88</v>
      </c>
      <c r="D126" s="29">
        <v>1905.54</v>
      </c>
      <c r="E126" s="30">
        <v>1247.93</v>
      </c>
      <c r="F126" s="30">
        <v>663.91</v>
      </c>
      <c r="G126" s="30">
        <v>1911.8500000000001</v>
      </c>
      <c r="H126" s="29">
        <f t="shared" si="17"/>
        <v>6.2699999999999818</v>
      </c>
      <c r="I126" s="29">
        <f t="shared" si="17"/>
        <v>2.9999999999972715E-2</v>
      </c>
      <c r="J126" s="29">
        <f t="shared" si="17"/>
        <v>6.3100000000001728</v>
      </c>
      <c r="K126" s="31">
        <v>-152.86420000000027</v>
      </c>
      <c r="L126" s="31">
        <v>0</v>
      </c>
      <c r="M126" s="31">
        <f t="shared" si="28"/>
        <v>42.761399999999881</v>
      </c>
      <c r="N126" s="32">
        <f t="shared" si="28"/>
        <v>7.9499999999927698E-2</v>
      </c>
      <c r="O126" s="28">
        <f t="shared" si="18"/>
        <v>42.840899999999806</v>
      </c>
      <c r="P126" s="28"/>
      <c r="Q126" s="32">
        <f t="shared" si="27"/>
        <v>-195.70510000000007</v>
      </c>
      <c r="R126" s="32" t="str">
        <f t="shared" si="16"/>
        <v xml:space="preserve">№106 </v>
      </c>
    </row>
    <row r="127" spans="1:19">
      <c r="A127" s="9" t="s">
        <v>140</v>
      </c>
      <c r="H127" s="29"/>
      <c r="I127" s="29"/>
      <c r="J127" s="29"/>
      <c r="K127" s="31">
        <v>0.62</v>
      </c>
      <c r="L127" s="31">
        <v>0</v>
      </c>
      <c r="M127" s="33"/>
      <c r="N127" s="4"/>
      <c r="O127" s="9"/>
      <c r="P127" s="9"/>
      <c r="Q127" s="4">
        <f t="shared" si="27"/>
        <v>0.62</v>
      </c>
      <c r="R127" s="4" t="str">
        <f>A127</f>
        <v xml:space="preserve">№107 </v>
      </c>
      <c r="S127" t="s">
        <v>93</v>
      </c>
    </row>
    <row r="128" spans="1:19">
      <c r="A128" s="28" t="s">
        <v>141</v>
      </c>
      <c r="B128" s="29">
        <v>11496.28</v>
      </c>
      <c r="C128" s="29">
        <v>7143.96</v>
      </c>
      <c r="D128" s="29">
        <v>18640.25</v>
      </c>
      <c r="E128" s="30">
        <v>11692.33</v>
      </c>
      <c r="F128" s="30">
        <v>7228.76</v>
      </c>
      <c r="G128" s="30">
        <v>18921.100000000002</v>
      </c>
      <c r="H128" s="29">
        <f t="shared" si="17"/>
        <v>196.04999999999927</v>
      </c>
      <c r="I128" s="29">
        <f t="shared" si="17"/>
        <v>84.800000000000182</v>
      </c>
      <c r="J128" s="29">
        <f t="shared" si="17"/>
        <v>280.85000000000218</v>
      </c>
      <c r="K128" s="31">
        <v>-7978.7371000000012</v>
      </c>
      <c r="L128" s="31">
        <v>3377.77</v>
      </c>
      <c r="M128" s="31">
        <f t="shared" ref="M128:N130" si="29">H128*M$6</f>
        <v>1337.0609999999951</v>
      </c>
      <c r="N128" s="32">
        <f t="shared" si="29"/>
        <v>224.72000000000048</v>
      </c>
      <c r="O128" s="28">
        <f t="shared" si="18"/>
        <v>1561.7809999999956</v>
      </c>
      <c r="P128" s="28"/>
      <c r="Q128" s="32">
        <f t="shared" si="27"/>
        <v>-6162.7480999999971</v>
      </c>
      <c r="R128" s="32" t="str">
        <f t="shared" si="16"/>
        <v xml:space="preserve">№108 </v>
      </c>
    </row>
    <row r="129" spans="1:18">
      <c r="A129" s="9" t="s">
        <v>142</v>
      </c>
      <c r="B129" s="29">
        <v>1323.3500000000001</v>
      </c>
      <c r="C129" s="29">
        <v>1457.7</v>
      </c>
      <c r="D129" s="29">
        <v>2781.06</v>
      </c>
      <c r="E129" s="30">
        <v>1408.67</v>
      </c>
      <c r="F129" s="30">
        <v>1477.97</v>
      </c>
      <c r="G129" s="30">
        <v>2886.65</v>
      </c>
      <c r="H129" s="29">
        <f t="shared" si="17"/>
        <v>85.319999999999936</v>
      </c>
      <c r="I129" s="29">
        <f t="shared" si="17"/>
        <v>20.269999999999982</v>
      </c>
      <c r="J129" s="29">
        <f t="shared" si="17"/>
        <v>105.59000000000015</v>
      </c>
      <c r="K129" s="31">
        <v>15.446799999998532</v>
      </c>
      <c r="L129" s="31">
        <v>0</v>
      </c>
      <c r="M129" s="33">
        <f t="shared" si="29"/>
        <v>581.88239999999962</v>
      </c>
      <c r="N129" s="4">
        <f t="shared" si="29"/>
        <v>53.715499999999949</v>
      </c>
      <c r="O129" s="9">
        <f t="shared" si="18"/>
        <v>635.59789999999953</v>
      </c>
      <c r="P129" s="9"/>
      <c r="Q129" s="4">
        <f t="shared" si="27"/>
        <v>-620.15110000000095</v>
      </c>
      <c r="R129" s="4" t="str">
        <f t="shared" si="16"/>
        <v xml:space="preserve">№109 </v>
      </c>
    </row>
    <row r="130" spans="1:18">
      <c r="A130" s="28" t="s">
        <v>143</v>
      </c>
      <c r="B130" s="29">
        <v>12828.65</v>
      </c>
      <c r="C130" s="29">
        <v>6803.25</v>
      </c>
      <c r="D130" s="29">
        <v>19632</v>
      </c>
      <c r="E130" s="30">
        <v>12871.14</v>
      </c>
      <c r="F130" s="30">
        <v>6824.07</v>
      </c>
      <c r="G130" s="30">
        <v>19695.310000000001</v>
      </c>
      <c r="H130" s="29">
        <f t="shared" si="17"/>
        <v>42.489999999999782</v>
      </c>
      <c r="I130" s="29">
        <f t="shared" si="17"/>
        <v>20.819999999999709</v>
      </c>
      <c r="J130" s="29">
        <f t="shared" si="17"/>
        <v>63.31000000000131</v>
      </c>
      <c r="K130" s="31">
        <v>-17595.172599999998</v>
      </c>
      <c r="L130" s="31">
        <v>0</v>
      </c>
      <c r="M130" s="31">
        <f t="shared" si="29"/>
        <v>289.7817999999985</v>
      </c>
      <c r="N130" s="32">
        <f t="shared" si="29"/>
        <v>55.172999999999227</v>
      </c>
      <c r="O130" s="28">
        <f t="shared" si="18"/>
        <v>344.9547999999977</v>
      </c>
      <c r="P130" s="28"/>
      <c r="Q130" s="32">
        <f t="shared" si="27"/>
        <v>-17940.127399999998</v>
      </c>
      <c r="R130" s="32" t="str">
        <f t="shared" si="16"/>
        <v xml:space="preserve">№110 </v>
      </c>
    </row>
    <row r="131" spans="1:18">
      <c r="A131" s="9" t="s">
        <v>144</v>
      </c>
      <c r="H131" s="29"/>
      <c r="I131" s="29"/>
      <c r="J131" s="29"/>
      <c r="K131" s="31">
        <v>402.83109999999988</v>
      </c>
      <c r="L131" s="31">
        <v>0</v>
      </c>
      <c r="M131" s="29"/>
      <c r="N131" s="4"/>
      <c r="O131" s="9"/>
      <c r="P131" s="9"/>
      <c r="Q131" s="4">
        <f t="shared" si="27"/>
        <v>402.83109999999988</v>
      </c>
      <c r="R131" s="4" t="str">
        <f t="shared" si="16"/>
        <v xml:space="preserve">№111 </v>
      </c>
    </row>
    <row r="132" spans="1:18">
      <c r="A132" s="28" t="s">
        <v>145</v>
      </c>
      <c r="H132" s="29"/>
      <c r="I132" s="29"/>
      <c r="J132" s="29"/>
      <c r="K132" s="31">
        <v>-4.2000000019015715E-3</v>
      </c>
      <c r="L132" s="31">
        <v>0</v>
      </c>
      <c r="M132" s="31"/>
      <c r="N132" s="32"/>
      <c r="O132" s="28"/>
      <c r="P132" s="28"/>
      <c r="Q132" s="32">
        <f t="shared" si="27"/>
        <v>-4.2000000019015715E-3</v>
      </c>
      <c r="R132" s="32" t="str">
        <f t="shared" si="16"/>
        <v>№112 сбыт</v>
      </c>
    </row>
    <row r="133" spans="1:18">
      <c r="A133" s="9" t="s">
        <v>146</v>
      </c>
      <c r="B133" s="29">
        <v>4065.83</v>
      </c>
      <c r="C133" s="29">
        <v>1568.65</v>
      </c>
      <c r="D133" s="29">
        <v>5634.49</v>
      </c>
      <c r="E133" s="30">
        <v>4065.83</v>
      </c>
      <c r="F133" s="30">
        <v>1568.65</v>
      </c>
      <c r="G133" s="30">
        <v>5634.49</v>
      </c>
      <c r="H133" s="29">
        <f t="shared" si="17"/>
        <v>0</v>
      </c>
      <c r="I133" s="29">
        <f t="shared" si="17"/>
        <v>0</v>
      </c>
      <c r="J133" s="29">
        <f t="shared" si="17"/>
        <v>0</v>
      </c>
      <c r="K133" s="31">
        <v>0.86440000000129658</v>
      </c>
      <c r="L133" s="31">
        <v>0</v>
      </c>
      <c r="M133" s="33"/>
      <c r="N133" s="4"/>
      <c r="O133" s="9"/>
      <c r="P133" s="9"/>
      <c r="Q133" s="4">
        <f t="shared" si="27"/>
        <v>0.86440000000129658</v>
      </c>
      <c r="R133" s="4" t="str">
        <f t="shared" si="16"/>
        <v>№113 сбыт</v>
      </c>
    </row>
    <row r="134" spans="1:18">
      <c r="A134" s="28" t="s">
        <v>147</v>
      </c>
      <c r="B134" s="29">
        <v>13634.720000000001</v>
      </c>
      <c r="C134" s="29">
        <v>4485.49</v>
      </c>
      <c r="D134" s="29">
        <v>18120.22</v>
      </c>
      <c r="E134" s="30">
        <v>14147.31</v>
      </c>
      <c r="F134" s="30">
        <v>4581.72</v>
      </c>
      <c r="G134" s="30">
        <v>18729.03</v>
      </c>
      <c r="H134" s="29">
        <f t="shared" si="17"/>
        <v>512.58999999999833</v>
      </c>
      <c r="I134" s="29">
        <f t="shared" si="17"/>
        <v>96.230000000000473</v>
      </c>
      <c r="J134" s="29">
        <f t="shared" si="17"/>
        <v>608.80999999999767</v>
      </c>
      <c r="K134" s="31">
        <v>972.87639999999647</v>
      </c>
      <c r="L134" s="31">
        <v>0</v>
      </c>
      <c r="M134" s="31">
        <f t="shared" ref="M134:N138" si="30">H134*M$6</f>
        <v>3495.8637999999887</v>
      </c>
      <c r="N134" s="32">
        <f t="shared" si="30"/>
        <v>255.00950000000125</v>
      </c>
      <c r="O134" s="28">
        <f t="shared" si="18"/>
        <v>3750.8732999999902</v>
      </c>
      <c r="P134" s="28"/>
      <c r="Q134" s="32">
        <f t="shared" si="27"/>
        <v>-2777.9968999999937</v>
      </c>
      <c r="R134" s="32" t="str">
        <f t="shared" si="16"/>
        <v xml:space="preserve">№114 </v>
      </c>
    </row>
    <row r="135" spans="1:18">
      <c r="A135" s="9" t="s">
        <v>148</v>
      </c>
      <c r="B135" s="29">
        <v>1095.8700000000001</v>
      </c>
      <c r="C135" s="29">
        <v>291.56</v>
      </c>
      <c r="D135" s="29">
        <v>1387.57</v>
      </c>
      <c r="E135" s="30">
        <v>1095.97</v>
      </c>
      <c r="F135" s="30">
        <v>291.59000000000003</v>
      </c>
      <c r="G135" s="30">
        <v>1387.7</v>
      </c>
      <c r="H135" s="29">
        <f t="shared" si="17"/>
        <v>9.9999999999909051E-2</v>
      </c>
      <c r="I135" s="29">
        <f t="shared" si="17"/>
        <v>3.0000000000029559E-2</v>
      </c>
      <c r="J135" s="29">
        <f t="shared" si="17"/>
        <v>0.13000000000010914</v>
      </c>
      <c r="K135" s="31">
        <v>105.59789999999944</v>
      </c>
      <c r="L135" s="31">
        <v>0</v>
      </c>
      <c r="M135" s="33">
        <f t="shared" si="30"/>
        <v>0.68199999999937977</v>
      </c>
      <c r="N135" s="4">
        <f t="shared" si="30"/>
        <v>7.9500000000078327E-2</v>
      </c>
      <c r="O135" s="9">
        <f t="shared" si="18"/>
        <v>0.76149999999945805</v>
      </c>
      <c r="P135" s="9"/>
      <c r="Q135" s="4">
        <f t="shared" si="27"/>
        <v>104.83639999999998</v>
      </c>
      <c r="R135" s="4" t="str">
        <f t="shared" si="16"/>
        <v xml:space="preserve">№115 </v>
      </c>
    </row>
    <row r="136" spans="1:18">
      <c r="A136" s="28" t="s">
        <v>149</v>
      </c>
      <c r="B136" s="29">
        <v>7432.01</v>
      </c>
      <c r="C136" s="29">
        <v>4891.88</v>
      </c>
      <c r="D136" s="29">
        <v>12323.9</v>
      </c>
      <c r="E136" s="30">
        <v>7432.01</v>
      </c>
      <c r="F136" s="30">
        <v>4891.88</v>
      </c>
      <c r="G136" s="30">
        <v>12323.9</v>
      </c>
      <c r="H136" s="29">
        <f t="shared" si="17"/>
        <v>0</v>
      </c>
      <c r="I136" s="29">
        <f t="shared" si="17"/>
        <v>0</v>
      </c>
      <c r="J136" s="29">
        <f t="shared" si="17"/>
        <v>0</v>
      </c>
      <c r="K136" s="31">
        <v>-20750.388500000008</v>
      </c>
      <c r="L136" s="31">
        <v>0</v>
      </c>
      <c r="M136" s="31">
        <f t="shared" si="30"/>
        <v>0</v>
      </c>
      <c r="N136" s="32">
        <f t="shared" si="30"/>
        <v>0</v>
      </c>
      <c r="O136" s="28">
        <f t="shared" si="18"/>
        <v>0</v>
      </c>
      <c r="P136" s="28"/>
      <c r="Q136" s="32">
        <f t="shared" si="27"/>
        <v>-20750.388500000008</v>
      </c>
      <c r="R136" s="32" t="str">
        <f t="shared" si="16"/>
        <v xml:space="preserve">№116 </v>
      </c>
    </row>
    <row r="137" spans="1:18">
      <c r="A137" s="9" t="s">
        <v>150</v>
      </c>
      <c r="B137" s="29">
        <v>22647.279999999999</v>
      </c>
      <c r="C137" s="29">
        <v>13552.49</v>
      </c>
      <c r="D137" s="29">
        <v>36199.78</v>
      </c>
      <c r="E137" s="30">
        <v>22647.279999999999</v>
      </c>
      <c r="F137" s="30">
        <v>13552.49</v>
      </c>
      <c r="G137" s="30">
        <v>36199.78</v>
      </c>
      <c r="H137" s="29">
        <f t="shared" si="17"/>
        <v>0</v>
      </c>
      <c r="I137" s="29">
        <f t="shared" si="17"/>
        <v>0</v>
      </c>
      <c r="J137" s="29">
        <f t="shared" si="17"/>
        <v>0</v>
      </c>
      <c r="K137" s="31">
        <v>697.23330000000453</v>
      </c>
      <c r="L137" s="31">
        <v>0</v>
      </c>
      <c r="M137" s="33">
        <f t="shared" si="30"/>
        <v>0</v>
      </c>
      <c r="N137" s="4">
        <f t="shared" si="30"/>
        <v>0</v>
      </c>
      <c r="O137" s="9">
        <f t="shared" si="18"/>
        <v>0</v>
      </c>
      <c r="P137" s="9"/>
      <c r="Q137" s="4">
        <f t="shared" si="27"/>
        <v>697.23330000000453</v>
      </c>
      <c r="R137" s="4" t="str">
        <f t="shared" si="16"/>
        <v xml:space="preserve">№117 </v>
      </c>
    </row>
    <row r="138" spans="1:18">
      <c r="A138" s="28" t="s">
        <v>151</v>
      </c>
      <c r="B138" s="29">
        <v>7201.38</v>
      </c>
      <c r="C138" s="29">
        <v>3183.2200000000003</v>
      </c>
      <c r="D138" s="29">
        <v>10384.61</v>
      </c>
      <c r="E138" s="30">
        <v>7201.38</v>
      </c>
      <c r="F138" s="30">
        <v>3183.2200000000003</v>
      </c>
      <c r="G138" s="30">
        <v>10384.61</v>
      </c>
      <c r="H138" s="29">
        <f t="shared" si="17"/>
        <v>0</v>
      </c>
      <c r="I138" s="29">
        <f t="shared" si="17"/>
        <v>0</v>
      </c>
      <c r="J138" s="29">
        <f t="shared" si="17"/>
        <v>0</v>
      </c>
      <c r="K138" s="31">
        <v>91.435799999998835</v>
      </c>
      <c r="L138" s="31">
        <v>0</v>
      </c>
      <c r="M138" s="31">
        <f t="shared" si="30"/>
        <v>0</v>
      </c>
      <c r="N138" s="32">
        <f t="shared" si="30"/>
        <v>0</v>
      </c>
      <c r="O138" s="28">
        <f t="shared" si="18"/>
        <v>0</v>
      </c>
      <c r="P138" s="28"/>
      <c r="Q138" s="32">
        <f t="shared" si="27"/>
        <v>91.435799999998835</v>
      </c>
      <c r="R138" s="32" t="str">
        <f t="shared" si="16"/>
        <v xml:space="preserve">№118 </v>
      </c>
    </row>
    <row r="139" spans="1:18">
      <c r="A139" s="9" t="s">
        <v>152</v>
      </c>
      <c r="H139" s="29"/>
      <c r="I139" s="29"/>
      <c r="J139" s="29"/>
      <c r="K139" s="31">
        <v>0</v>
      </c>
      <c r="L139" s="31">
        <v>0</v>
      </c>
      <c r="M139" s="29"/>
      <c r="N139" s="4"/>
      <c r="O139" s="9"/>
      <c r="P139" s="9"/>
      <c r="Q139" s="4">
        <f t="shared" si="27"/>
        <v>0</v>
      </c>
      <c r="R139" s="4" t="str">
        <f t="shared" ref="R139:R202" si="31">A139</f>
        <v>№118а не установлен</v>
      </c>
    </row>
    <row r="140" spans="1:18">
      <c r="A140" s="28" t="s">
        <v>153</v>
      </c>
      <c r="B140" s="29">
        <v>5447.18</v>
      </c>
      <c r="C140" s="29">
        <v>5950.29</v>
      </c>
      <c r="D140" s="29">
        <v>11397.48</v>
      </c>
      <c r="E140" s="30">
        <v>5447.18</v>
      </c>
      <c r="F140" s="30">
        <v>5950.29</v>
      </c>
      <c r="G140" s="30">
        <v>11397.48</v>
      </c>
      <c r="H140" s="29">
        <f t="shared" ref="H140:J201" si="32">E140-B140</f>
        <v>0</v>
      </c>
      <c r="I140" s="29">
        <f t="shared" si="32"/>
        <v>0</v>
      </c>
      <c r="J140" s="29">
        <f t="shared" si="32"/>
        <v>0</v>
      </c>
      <c r="K140" s="31">
        <v>-1629.3127000000011</v>
      </c>
      <c r="L140" s="31">
        <v>0</v>
      </c>
      <c r="M140" s="31">
        <f>H140*M$6</f>
        <v>0</v>
      </c>
      <c r="N140" s="32">
        <f>I140*N$6</f>
        <v>0</v>
      </c>
      <c r="O140" s="28">
        <f t="shared" ref="O140:O203" si="33">SUM(M140:N140)</f>
        <v>0</v>
      </c>
      <c r="P140" s="28"/>
      <c r="Q140" s="32">
        <f t="shared" si="27"/>
        <v>-1629.3127000000011</v>
      </c>
      <c r="R140" s="32" t="str">
        <f t="shared" si="31"/>
        <v xml:space="preserve">№119 </v>
      </c>
    </row>
    <row r="141" spans="1:18">
      <c r="A141" s="9" t="s">
        <v>154</v>
      </c>
      <c r="H141" s="29"/>
      <c r="I141" s="29"/>
      <c r="J141" s="29"/>
      <c r="K141" s="31">
        <v>0</v>
      </c>
      <c r="L141" s="31">
        <v>0</v>
      </c>
      <c r="M141" s="33"/>
      <c r="N141" s="4"/>
      <c r="O141" s="9"/>
      <c r="P141" s="9"/>
      <c r="Q141" s="4">
        <f t="shared" ref="Q141:Q172" si="34">K141-O141+L141+P141</f>
        <v>0</v>
      </c>
      <c r="R141" s="4" t="str">
        <f t="shared" si="31"/>
        <v>№120  снят</v>
      </c>
    </row>
    <row r="142" spans="1:18">
      <c r="A142" s="28" t="s">
        <v>155</v>
      </c>
      <c r="H142" s="29"/>
      <c r="I142" s="29"/>
      <c r="J142" s="29"/>
      <c r="K142" s="31">
        <v>7.9999999998108251E-3</v>
      </c>
      <c r="L142" s="31">
        <v>0</v>
      </c>
      <c r="M142" s="31"/>
      <c r="N142" s="32"/>
      <c r="O142" s="28"/>
      <c r="P142" s="28"/>
      <c r="Q142" s="32">
        <f t="shared" si="34"/>
        <v>7.9999999998108251E-3</v>
      </c>
      <c r="R142" s="32" t="str">
        <f t="shared" si="31"/>
        <v xml:space="preserve">№121 </v>
      </c>
    </row>
    <row r="143" spans="1:18">
      <c r="A143" s="9" t="s">
        <v>156</v>
      </c>
      <c r="B143" s="29">
        <v>1755.98</v>
      </c>
      <c r="C143" s="29">
        <v>370.26</v>
      </c>
      <c r="D143" s="29">
        <v>2126.2400000000002</v>
      </c>
      <c r="E143" s="30">
        <v>1826.21</v>
      </c>
      <c r="F143" s="30">
        <v>393.07</v>
      </c>
      <c r="G143" s="30">
        <v>2219.29</v>
      </c>
      <c r="H143" s="29">
        <f t="shared" si="32"/>
        <v>70.230000000000018</v>
      </c>
      <c r="I143" s="29">
        <f t="shared" si="32"/>
        <v>22.810000000000002</v>
      </c>
      <c r="J143" s="29">
        <f t="shared" si="32"/>
        <v>93.049999999999727</v>
      </c>
      <c r="K143" s="31">
        <v>-449.44820000000004</v>
      </c>
      <c r="L143" s="31">
        <v>0</v>
      </c>
      <c r="M143" s="33">
        <f>H143*M$6</f>
        <v>478.96860000000015</v>
      </c>
      <c r="N143" s="4">
        <f>I143*N$6</f>
        <v>60.446500000000007</v>
      </c>
      <c r="O143" s="9">
        <f t="shared" si="33"/>
        <v>539.41510000000017</v>
      </c>
      <c r="P143" s="9"/>
      <c r="Q143" s="4">
        <f t="shared" si="34"/>
        <v>-988.86330000000021</v>
      </c>
      <c r="R143" s="4" t="str">
        <f t="shared" si="31"/>
        <v xml:space="preserve">№122 </v>
      </c>
    </row>
    <row r="144" spans="1:18">
      <c r="A144" s="28" t="s">
        <v>157</v>
      </c>
      <c r="H144" s="29"/>
      <c r="I144" s="29"/>
      <c r="J144" s="29"/>
      <c r="K144" s="31">
        <v>-1509.8233999999989</v>
      </c>
      <c r="L144" s="31">
        <v>1510</v>
      </c>
      <c r="M144" s="31"/>
      <c r="N144" s="32"/>
      <c r="O144" s="28"/>
      <c r="P144" s="28"/>
      <c r="Q144" s="32">
        <f t="shared" si="34"/>
        <v>0.17660000000114451</v>
      </c>
      <c r="R144" s="32" t="str">
        <f t="shared" si="31"/>
        <v xml:space="preserve">№123 </v>
      </c>
    </row>
    <row r="145" spans="1:18">
      <c r="A145" s="9" t="s">
        <v>158</v>
      </c>
      <c r="H145" s="29"/>
      <c r="I145" s="29"/>
      <c r="J145" s="29"/>
      <c r="K145" s="31">
        <v>29.438200000005395</v>
      </c>
      <c r="L145" s="31">
        <v>0</v>
      </c>
      <c r="M145" s="33"/>
      <c r="N145" s="4"/>
      <c r="O145" s="9"/>
      <c r="P145" s="9"/>
      <c r="Q145" s="4">
        <f t="shared" si="34"/>
        <v>29.438200000005395</v>
      </c>
      <c r="R145" s="4" t="str">
        <f t="shared" si="31"/>
        <v xml:space="preserve">№123а </v>
      </c>
    </row>
    <row r="146" spans="1:18">
      <c r="A146" s="28" t="s">
        <v>159</v>
      </c>
      <c r="H146" s="29"/>
      <c r="I146" s="29"/>
      <c r="J146" s="29"/>
      <c r="K146" s="31">
        <v>498.18489999999997</v>
      </c>
      <c r="L146" s="31">
        <v>0</v>
      </c>
      <c r="M146" s="31"/>
      <c r="N146" s="32"/>
      <c r="O146" s="28"/>
      <c r="P146" s="28"/>
      <c r="Q146" s="32">
        <f t="shared" si="34"/>
        <v>498.18489999999997</v>
      </c>
      <c r="R146" s="32" t="str">
        <f t="shared" si="31"/>
        <v>№124 сбыт</v>
      </c>
    </row>
    <row r="147" spans="1:18">
      <c r="A147" s="9" t="s">
        <v>160</v>
      </c>
      <c r="B147" s="29">
        <v>3320.23</v>
      </c>
      <c r="C147" s="29">
        <v>1479.78</v>
      </c>
      <c r="D147" s="29">
        <v>4800.1000000000004</v>
      </c>
      <c r="E147" s="30">
        <v>3320.2400000000002</v>
      </c>
      <c r="F147" s="30">
        <v>1479.78</v>
      </c>
      <c r="G147" s="30">
        <v>4800.1099999999997</v>
      </c>
      <c r="H147" s="29">
        <f t="shared" si="32"/>
        <v>1.0000000000218279E-2</v>
      </c>
      <c r="I147" s="29">
        <f t="shared" si="32"/>
        <v>0</v>
      </c>
      <c r="J147" s="29">
        <f t="shared" si="32"/>
        <v>9.999999999308784E-3</v>
      </c>
      <c r="K147" s="31">
        <v>5288.0155000000004</v>
      </c>
      <c r="L147" s="31">
        <v>0</v>
      </c>
      <c r="M147" s="29">
        <f t="shared" ref="M147:N150" si="35">H147*M$6</f>
        <v>6.8200000001488667E-2</v>
      </c>
      <c r="N147" s="4">
        <f t="shared" si="35"/>
        <v>0</v>
      </c>
      <c r="O147" s="9">
        <f t="shared" si="33"/>
        <v>6.8200000001488667E-2</v>
      </c>
      <c r="P147" s="9"/>
      <c r="Q147" s="4">
        <f t="shared" si="34"/>
        <v>5287.9472999999989</v>
      </c>
      <c r="R147" s="4" t="str">
        <f t="shared" si="31"/>
        <v xml:space="preserve">№125 </v>
      </c>
    </row>
    <row r="148" spans="1:18">
      <c r="A148" s="28" t="s">
        <v>161</v>
      </c>
      <c r="B148" s="29">
        <v>6617.87</v>
      </c>
      <c r="C148" s="29">
        <v>2024.63</v>
      </c>
      <c r="D148" s="29">
        <v>8642.51</v>
      </c>
      <c r="E148" s="30">
        <v>6964.9000000000005</v>
      </c>
      <c r="F148" s="30">
        <v>2136.59</v>
      </c>
      <c r="G148" s="30">
        <v>9101.5</v>
      </c>
      <c r="H148" s="29">
        <f t="shared" si="32"/>
        <v>347.03000000000065</v>
      </c>
      <c r="I148" s="29">
        <f t="shared" si="32"/>
        <v>111.96000000000004</v>
      </c>
      <c r="J148" s="29">
        <f t="shared" si="32"/>
        <v>458.98999999999978</v>
      </c>
      <c r="K148" s="31">
        <v>-10517.618699999995</v>
      </c>
      <c r="L148" s="31">
        <v>0</v>
      </c>
      <c r="M148" s="31">
        <f t="shared" si="35"/>
        <v>2366.7446000000045</v>
      </c>
      <c r="N148" s="32">
        <f t="shared" si="35"/>
        <v>296.69400000000007</v>
      </c>
      <c r="O148" s="28">
        <f t="shared" si="33"/>
        <v>2663.4386000000045</v>
      </c>
      <c r="P148" s="28"/>
      <c r="Q148" s="32">
        <f t="shared" si="34"/>
        <v>-13181.0573</v>
      </c>
      <c r="R148" s="32" t="str">
        <f t="shared" si="31"/>
        <v xml:space="preserve">№126\1 </v>
      </c>
    </row>
    <row r="149" spans="1:18">
      <c r="A149" s="9" t="s">
        <v>162</v>
      </c>
      <c r="B149" s="29">
        <v>5090.97</v>
      </c>
      <c r="C149" s="29">
        <v>2722.34</v>
      </c>
      <c r="D149" s="29">
        <v>7813.46</v>
      </c>
      <c r="E149" s="30">
        <v>5110.3100000000004</v>
      </c>
      <c r="F149" s="30">
        <v>2736.36</v>
      </c>
      <c r="G149" s="30">
        <v>7846.82</v>
      </c>
      <c r="H149" s="29">
        <f t="shared" si="32"/>
        <v>19.340000000000146</v>
      </c>
      <c r="I149" s="29">
        <f t="shared" si="32"/>
        <v>14.019999999999982</v>
      </c>
      <c r="J149" s="29">
        <f t="shared" si="32"/>
        <v>33.359999999999673</v>
      </c>
      <c r="K149" s="31">
        <v>-7315.7835000000032</v>
      </c>
      <c r="L149" s="31">
        <v>0</v>
      </c>
      <c r="M149" s="33">
        <f t="shared" si="35"/>
        <v>131.89880000000099</v>
      </c>
      <c r="N149" s="4">
        <f t="shared" si="35"/>
        <v>37.152999999999949</v>
      </c>
      <c r="O149" s="9">
        <f t="shared" si="33"/>
        <v>169.05180000000092</v>
      </c>
      <c r="P149" s="9"/>
      <c r="Q149" s="4">
        <f t="shared" si="34"/>
        <v>-7484.8353000000043</v>
      </c>
      <c r="R149" s="4" t="str">
        <f t="shared" si="31"/>
        <v xml:space="preserve">№126\2 </v>
      </c>
    </row>
    <row r="150" spans="1:18">
      <c r="A150" s="28" t="s">
        <v>163</v>
      </c>
      <c r="B150" s="29">
        <v>93.26</v>
      </c>
      <c r="C150" s="29">
        <v>508.19</v>
      </c>
      <c r="D150" s="29">
        <v>601.47</v>
      </c>
      <c r="E150" s="30">
        <v>93.41</v>
      </c>
      <c r="F150" s="30">
        <v>508.23</v>
      </c>
      <c r="G150" s="30">
        <v>601.66</v>
      </c>
      <c r="H150" s="29">
        <f t="shared" si="32"/>
        <v>0.14999999999999147</v>
      </c>
      <c r="I150" s="29">
        <f t="shared" si="32"/>
        <v>4.0000000000020464E-2</v>
      </c>
      <c r="J150" s="29">
        <f t="shared" si="32"/>
        <v>0.18999999999994088</v>
      </c>
      <c r="K150" s="31">
        <v>909.85989999999981</v>
      </c>
      <c r="L150" s="31">
        <v>0</v>
      </c>
      <c r="M150" s="31">
        <f t="shared" si="35"/>
        <v>1.022999999999942</v>
      </c>
      <c r="N150" s="32">
        <f t="shared" si="35"/>
        <v>0.10600000000005423</v>
      </c>
      <c r="O150" s="28">
        <f t="shared" si="33"/>
        <v>1.1289999999999962</v>
      </c>
      <c r="P150" s="28"/>
      <c r="Q150" s="32">
        <f t="shared" si="34"/>
        <v>908.73089999999979</v>
      </c>
      <c r="R150" s="32" t="str">
        <f t="shared" si="31"/>
        <v xml:space="preserve">№127 </v>
      </c>
    </row>
    <row r="151" spans="1:18" ht="16.5" thickBot="1">
      <c r="A151" s="9" t="s">
        <v>164</v>
      </c>
      <c r="H151" s="29"/>
      <c r="I151" s="29"/>
      <c r="J151" s="29"/>
      <c r="K151" s="31">
        <v>711.49490875777678</v>
      </c>
      <c r="L151" s="31">
        <v>0</v>
      </c>
      <c r="M151" s="33"/>
      <c r="N151" s="4"/>
      <c r="O151" s="9"/>
      <c r="P151" s="9"/>
      <c r="Q151" s="4">
        <f t="shared" si="34"/>
        <v>711.49490875777678</v>
      </c>
      <c r="R151" s="4" t="str">
        <f t="shared" si="31"/>
        <v>№128 сбыт</v>
      </c>
    </row>
    <row r="152" spans="1:18" ht="16.5" thickBot="1">
      <c r="A152" s="28" t="s">
        <v>165</v>
      </c>
      <c r="B152" s="29">
        <v>47255.701000000001</v>
      </c>
      <c r="C152" s="29">
        <v>22000.439000000002</v>
      </c>
      <c r="D152" s="36">
        <v>69256.14</v>
      </c>
      <c r="E152" s="30">
        <v>48291.103999999999</v>
      </c>
      <c r="F152" s="30">
        <v>22553.542000000001</v>
      </c>
      <c r="G152" s="30">
        <v>70844.646000000008</v>
      </c>
      <c r="H152" s="29">
        <f t="shared" si="32"/>
        <v>1035.4029999999984</v>
      </c>
      <c r="I152" s="29">
        <f t="shared" si="32"/>
        <v>553.10299999999916</v>
      </c>
      <c r="J152" s="29">
        <f t="shared" si="32"/>
        <v>1588.5060000000085</v>
      </c>
      <c r="K152" s="31">
        <v>-10525.154140000021</v>
      </c>
      <c r="L152" s="31">
        <v>8000</v>
      </c>
      <c r="M152" s="31">
        <f>H152*M$6</f>
        <v>7061.4484599999896</v>
      </c>
      <c r="N152" s="32">
        <f>I152*N$6</f>
        <v>1465.7229499999978</v>
      </c>
      <c r="O152" s="28">
        <f t="shared" si="33"/>
        <v>8527.1714099999881</v>
      </c>
      <c r="P152" s="28"/>
      <c r="Q152" s="32">
        <f t="shared" si="34"/>
        <v>-11052.325550000009</v>
      </c>
      <c r="R152" s="32" t="str">
        <f t="shared" si="31"/>
        <v>№129</v>
      </c>
    </row>
    <row r="153" spans="1:18">
      <c r="A153" s="9" t="s">
        <v>166</v>
      </c>
      <c r="H153" s="29"/>
      <c r="I153" s="29"/>
      <c r="J153" s="29"/>
      <c r="K153" s="31">
        <v>1.5999999977793777E-3</v>
      </c>
      <c r="L153" s="31">
        <v>0</v>
      </c>
      <c r="M153" s="33"/>
      <c r="N153" s="4"/>
      <c r="O153" s="9"/>
      <c r="P153" s="9"/>
      <c r="Q153" s="4">
        <f t="shared" si="34"/>
        <v>1.5999999977793777E-3</v>
      </c>
      <c r="R153" s="4" t="str">
        <f t="shared" si="31"/>
        <v>№130 сбыт</v>
      </c>
    </row>
    <row r="154" spans="1:18">
      <c r="A154" s="28" t="s">
        <v>167</v>
      </c>
      <c r="B154" s="29">
        <v>70600.66</v>
      </c>
      <c r="C154" s="29">
        <v>33968.71</v>
      </c>
      <c r="D154" s="29">
        <v>104569.38</v>
      </c>
      <c r="E154" s="30">
        <v>70600.66</v>
      </c>
      <c r="F154" s="30">
        <v>33968.71</v>
      </c>
      <c r="G154" s="30">
        <v>104569.38</v>
      </c>
      <c r="H154" s="29">
        <f t="shared" si="32"/>
        <v>0</v>
      </c>
      <c r="I154" s="29">
        <f t="shared" si="32"/>
        <v>0</v>
      </c>
      <c r="J154" s="29">
        <f t="shared" si="32"/>
        <v>0</v>
      </c>
      <c r="K154" s="31">
        <v>1265.6094999999841</v>
      </c>
      <c r="L154" s="31">
        <v>0</v>
      </c>
      <c r="M154" s="31">
        <f t="shared" ref="M154:N160" si="36">H154*M$6</f>
        <v>0</v>
      </c>
      <c r="N154" s="32">
        <f t="shared" si="36"/>
        <v>0</v>
      </c>
      <c r="O154" s="28">
        <f t="shared" si="33"/>
        <v>0</v>
      </c>
      <c r="P154" s="28"/>
      <c r="Q154" s="32">
        <f t="shared" si="34"/>
        <v>1265.6094999999841</v>
      </c>
      <c r="R154" s="32" t="str">
        <f t="shared" si="31"/>
        <v xml:space="preserve">№131 </v>
      </c>
    </row>
    <row r="155" spans="1:18">
      <c r="A155" s="9" t="s">
        <v>168</v>
      </c>
      <c r="B155" s="29">
        <v>3797.8</v>
      </c>
      <c r="C155" s="29">
        <v>1146.42</v>
      </c>
      <c r="D155" s="29">
        <v>4944.24</v>
      </c>
      <c r="E155" s="30">
        <v>3799.73</v>
      </c>
      <c r="F155" s="30">
        <v>1146.42</v>
      </c>
      <c r="G155" s="30">
        <v>4946.16</v>
      </c>
      <c r="H155" s="29">
        <f t="shared" si="32"/>
        <v>1.9299999999998363</v>
      </c>
      <c r="I155" s="29">
        <f t="shared" si="32"/>
        <v>0</v>
      </c>
      <c r="J155" s="29">
        <f t="shared" si="32"/>
        <v>1.9200000000000728</v>
      </c>
      <c r="K155" s="31">
        <v>17722.791899999997</v>
      </c>
      <c r="L155" s="31">
        <v>-17800</v>
      </c>
      <c r="M155" s="29">
        <f t="shared" si="36"/>
        <v>13.162599999998884</v>
      </c>
      <c r="N155" s="4">
        <f t="shared" si="36"/>
        <v>0</v>
      </c>
      <c r="O155" s="9">
        <f t="shared" si="33"/>
        <v>13.162599999998884</v>
      </c>
      <c r="P155" s="9"/>
      <c r="Q155" s="32">
        <f t="shared" si="34"/>
        <v>-90.370700000003126</v>
      </c>
      <c r="R155" s="4" t="str">
        <f t="shared" si="31"/>
        <v xml:space="preserve">№132 </v>
      </c>
    </row>
    <row r="156" spans="1:18">
      <c r="A156" s="28" t="s">
        <v>169</v>
      </c>
      <c r="B156" s="29">
        <v>3184.4700000000003</v>
      </c>
      <c r="C156" s="29">
        <v>3500.64</v>
      </c>
      <c r="D156" s="29">
        <v>6685.12</v>
      </c>
      <c r="E156" s="30">
        <v>3188.13</v>
      </c>
      <c r="F156" s="30">
        <v>3501.2000000000003</v>
      </c>
      <c r="G156" s="30">
        <v>6689.33</v>
      </c>
      <c r="H156" s="29">
        <f t="shared" si="32"/>
        <v>3.6599999999998545</v>
      </c>
      <c r="I156" s="29">
        <f t="shared" si="32"/>
        <v>0.56000000000040018</v>
      </c>
      <c r="J156" s="29">
        <f t="shared" si="32"/>
        <v>4.2100000000000364</v>
      </c>
      <c r="K156" s="31">
        <v>-297.49390000000085</v>
      </c>
      <c r="L156" s="31">
        <v>0</v>
      </c>
      <c r="M156" s="31">
        <f t="shared" si="36"/>
        <v>24.961199999999007</v>
      </c>
      <c r="N156" s="32">
        <f t="shared" si="36"/>
        <v>1.4840000000010605</v>
      </c>
      <c r="O156" s="28">
        <f t="shared" si="33"/>
        <v>26.445200000000067</v>
      </c>
      <c r="P156" s="28"/>
      <c r="Q156" s="32">
        <f t="shared" si="34"/>
        <v>-323.93910000000091</v>
      </c>
      <c r="R156" s="32" t="str">
        <f t="shared" si="31"/>
        <v xml:space="preserve">№133 </v>
      </c>
    </row>
    <row r="157" spans="1:18" ht="16.5" thickBot="1">
      <c r="A157" s="9" t="s">
        <v>170</v>
      </c>
      <c r="B157" s="29">
        <v>2812.77</v>
      </c>
      <c r="C157" s="29">
        <v>1104.1000000000001</v>
      </c>
      <c r="D157" s="29">
        <v>3916.9</v>
      </c>
      <c r="E157" s="30">
        <v>2824.4700000000003</v>
      </c>
      <c r="F157" s="30">
        <v>1105.69</v>
      </c>
      <c r="G157" s="30">
        <v>3930.2000000000003</v>
      </c>
      <c r="H157" s="29">
        <f t="shared" si="32"/>
        <v>11.700000000000273</v>
      </c>
      <c r="I157" s="29">
        <f t="shared" si="32"/>
        <v>1.5899999999999181</v>
      </c>
      <c r="J157" s="29">
        <f t="shared" si="32"/>
        <v>13.300000000000182</v>
      </c>
      <c r="K157" s="31">
        <v>-122.88069999999919</v>
      </c>
      <c r="L157" s="31">
        <v>500</v>
      </c>
      <c r="M157" s="33">
        <f t="shared" si="36"/>
        <v>79.794000000001859</v>
      </c>
      <c r="N157" s="4">
        <f t="shared" si="36"/>
        <v>4.2134999999997831</v>
      </c>
      <c r="O157" s="9">
        <f t="shared" si="33"/>
        <v>84.007500000001642</v>
      </c>
      <c r="P157" s="9"/>
      <c r="Q157" s="4">
        <f t="shared" si="34"/>
        <v>293.11179999999916</v>
      </c>
      <c r="R157" s="4" t="str">
        <f t="shared" si="31"/>
        <v xml:space="preserve">№134 </v>
      </c>
    </row>
    <row r="158" spans="1:18" ht="16.5" thickBot="1">
      <c r="A158" s="28" t="s">
        <v>171</v>
      </c>
      <c r="B158" s="29">
        <v>2851.05</v>
      </c>
      <c r="C158" s="29">
        <v>1540.08</v>
      </c>
      <c r="D158" s="29">
        <v>4391.1500000000005</v>
      </c>
      <c r="E158" s="30">
        <v>2866.84</v>
      </c>
      <c r="F158" s="30">
        <v>1550.46</v>
      </c>
      <c r="G158" s="37">
        <v>4417.33</v>
      </c>
      <c r="H158" s="29">
        <f t="shared" si="32"/>
        <v>15.789999999999964</v>
      </c>
      <c r="I158" s="29">
        <f t="shared" si="32"/>
        <v>10.380000000000109</v>
      </c>
      <c r="J158" s="29">
        <f t="shared" si="32"/>
        <v>26.179999999999382</v>
      </c>
      <c r="K158" s="31">
        <v>-4736.7148999999999</v>
      </c>
      <c r="L158" s="31">
        <v>0</v>
      </c>
      <c r="M158" s="31">
        <f t="shared" si="36"/>
        <v>107.68779999999975</v>
      </c>
      <c r="N158" s="32">
        <f t="shared" si="36"/>
        <v>27.507000000000289</v>
      </c>
      <c r="O158" s="28">
        <f t="shared" si="33"/>
        <v>135.19480000000004</v>
      </c>
      <c r="P158" s="28"/>
      <c r="Q158" s="32">
        <f t="shared" si="34"/>
        <v>-4871.9097000000002</v>
      </c>
      <c r="R158" s="32" t="str">
        <f t="shared" si="31"/>
        <v xml:space="preserve">№135 </v>
      </c>
    </row>
    <row r="159" spans="1:18">
      <c r="A159" s="9" t="s">
        <v>172</v>
      </c>
      <c r="B159" s="29">
        <v>1811.31</v>
      </c>
      <c r="C159" s="29">
        <v>1368.63</v>
      </c>
      <c r="D159" s="29">
        <v>3179.94</v>
      </c>
      <c r="E159" s="30">
        <v>1811.51</v>
      </c>
      <c r="F159" s="30">
        <v>1368.63</v>
      </c>
      <c r="G159" s="30">
        <v>3180.14</v>
      </c>
      <c r="H159" s="29">
        <f t="shared" si="32"/>
        <v>0.20000000000004547</v>
      </c>
      <c r="I159" s="29">
        <f t="shared" si="32"/>
        <v>0</v>
      </c>
      <c r="J159" s="29">
        <f t="shared" si="32"/>
        <v>0.1999999999998181</v>
      </c>
      <c r="K159" s="31">
        <v>7373.9290000000001</v>
      </c>
      <c r="L159" s="31">
        <v>0</v>
      </c>
      <c r="M159" s="33">
        <f t="shared" si="36"/>
        <v>1.3640000000003103</v>
      </c>
      <c r="N159" s="4">
        <f t="shared" si="36"/>
        <v>0</v>
      </c>
      <c r="O159" s="9">
        <f t="shared" si="33"/>
        <v>1.3640000000003103</v>
      </c>
      <c r="P159" s="9"/>
      <c r="Q159" s="4">
        <f t="shared" si="34"/>
        <v>7372.5649999999996</v>
      </c>
      <c r="R159" s="4" t="str">
        <f t="shared" si="31"/>
        <v xml:space="preserve">№136 </v>
      </c>
    </row>
    <row r="160" spans="1:18">
      <c r="A160" s="28" t="s">
        <v>173</v>
      </c>
      <c r="B160" s="29">
        <v>6425.12</v>
      </c>
      <c r="C160" s="29">
        <v>2766.9</v>
      </c>
      <c r="D160" s="29">
        <v>9192.0500000000011</v>
      </c>
      <c r="E160" s="30">
        <v>6471.81</v>
      </c>
      <c r="F160" s="30">
        <v>2784.35</v>
      </c>
      <c r="G160" s="30">
        <v>9256.19</v>
      </c>
      <c r="H160" s="29">
        <f t="shared" si="32"/>
        <v>46.690000000000509</v>
      </c>
      <c r="I160" s="29">
        <f t="shared" si="32"/>
        <v>17.449999999999818</v>
      </c>
      <c r="J160" s="29">
        <f t="shared" si="32"/>
        <v>64.139999999999418</v>
      </c>
      <c r="K160" s="31">
        <v>-372.52029999999797</v>
      </c>
      <c r="L160" s="31">
        <v>500</v>
      </c>
      <c r="M160" s="31">
        <f t="shared" si="36"/>
        <v>318.42580000000351</v>
      </c>
      <c r="N160" s="32">
        <f t="shared" si="36"/>
        <v>46.242499999999517</v>
      </c>
      <c r="O160" s="28">
        <f t="shared" si="33"/>
        <v>364.668300000003</v>
      </c>
      <c r="P160" s="28"/>
      <c r="Q160" s="32">
        <f t="shared" si="34"/>
        <v>-237.18860000000097</v>
      </c>
      <c r="R160" s="32" t="str">
        <f t="shared" si="31"/>
        <v>№137</v>
      </c>
    </row>
    <row r="161" spans="1:18">
      <c r="A161" s="9" t="s">
        <v>174</v>
      </c>
      <c r="H161" s="29"/>
      <c r="I161" s="29"/>
      <c r="J161" s="29"/>
      <c r="K161" s="31">
        <v>-4997.57</v>
      </c>
      <c r="L161" s="31">
        <v>0</v>
      </c>
      <c r="M161" s="33"/>
      <c r="N161" s="4">
        <f t="shared" ref="N161:N185" si="37">I161*N$6</f>
        <v>0</v>
      </c>
      <c r="O161" s="9">
        <f t="shared" si="33"/>
        <v>0</v>
      </c>
      <c r="P161" s="9"/>
      <c r="Q161" s="4">
        <f t="shared" si="34"/>
        <v>-4997.57</v>
      </c>
      <c r="R161" s="4" t="str">
        <f t="shared" si="31"/>
        <v>№138</v>
      </c>
    </row>
    <row r="162" spans="1:18">
      <c r="A162" s="28" t="s">
        <v>175</v>
      </c>
      <c r="H162" s="29"/>
      <c r="I162" s="29"/>
      <c r="J162" s="29"/>
      <c r="K162" s="31">
        <v>10.557499999991705</v>
      </c>
      <c r="L162" s="31">
        <v>0</v>
      </c>
      <c r="M162" s="31">
        <f>H162*M$6</f>
        <v>0</v>
      </c>
      <c r="N162" s="32">
        <f t="shared" si="37"/>
        <v>0</v>
      </c>
      <c r="O162" s="28">
        <f t="shared" si="33"/>
        <v>0</v>
      </c>
      <c r="P162" s="28"/>
      <c r="Q162" s="32">
        <f t="shared" si="34"/>
        <v>10.557499999991705</v>
      </c>
      <c r="R162" s="32" t="str">
        <f t="shared" si="31"/>
        <v xml:space="preserve">№139 </v>
      </c>
    </row>
    <row r="163" spans="1:18">
      <c r="A163" s="9" t="s">
        <v>176</v>
      </c>
      <c r="H163" s="29"/>
      <c r="I163" s="29"/>
      <c r="J163" s="29"/>
      <c r="K163" s="31">
        <v>2.1765000000004875</v>
      </c>
      <c r="L163" s="31">
        <v>0</v>
      </c>
      <c r="M163" s="29">
        <f>H163*M$6</f>
        <v>0</v>
      </c>
      <c r="N163" s="4">
        <f t="shared" si="37"/>
        <v>0</v>
      </c>
      <c r="O163" s="9">
        <f t="shared" si="33"/>
        <v>0</v>
      </c>
      <c r="P163" s="9"/>
      <c r="Q163" s="4">
        <f t="shared" si="34"/>
        <v>2.1765000000004875</v>
      </c>
      <c r="R163" s="4" t="str">
        <f t="shared" si="31"/>
        <v xml:space="preserve">№140 </v>
      </c>
    </row>
    <row r="164" spans="1:18">
      <c r="A164" s="28" t="s">
        <v>177</v>
      </c>
      <c r="H164" s="29"/>
      <c r="I164" s="29"/>
      <c r="J164" s="29"/>
      <c r="K164" s="31">
        <v>-1.8000000018218998E-3</v>
      </c>
      <c r="L164" s="31">
        <v>0</v>
      </c>
      <c r="M164" s="31"/>
      <c r="N164" s="32">
        <f t="shared" si="37"/>
        <v>0</v>
      </c>
      <c r="O164" s="28">
        <f t="shared" si="33"/>
        <v>0</v>
      </c>
      <c r="P164" s="28"/>
      <c r="Q164" s="32">
        <f t="shared" si="34"/>
        <v>-1.8000000018218998E-3</v>
      </c>
      <c r="R164" s="32" t="str">
        <f t="shared" si="31"/>
        <v>№141\1 сбыт</v>
      </c>
    </row>
    <row r="165" spans="1:18">
      <c r="A165" s="9" t="s">
        <v>178</v>
      </c>
      <c r="B165" s="29">
        <v>3811.4500000000003</v>
      </c>
      <c r="C165" s="29">
        <v>844.30000000000007</v>
      </c>
      <c r="D165" s="29">
        <v>4655.76</v>
      </c>
      <c r="E165" s="30">
        <v>3884.64</v>
      </c>
      <c r="F165" s="30">
        <v>859.13</v>
      </c>
      <c r="G165" s="30">
        <v>4743.78</v>
      </c>
      <c r="H165" s="29">
        <f t="shared" si="32"/>
        <v>73.1899999999996</v>
      </c>
      <c r="I165" s="29">
        <f t="shared" si="32"/>
        <v>14.829999999999927</v>
      </c>
      <c r="J165" s="29">
        <f t="shared" si="32"/>
        <v>88.019999999999527</v>
      </c>
      <c r="K165" s="31">
        <v>271.08599999999694</v>
      </c>
      <c r="L165" s="31">
        <v>0</v>
      </c>
      <c r="M165" s="33">
        <f>H165*M$6</f>
        <v>499.15579999999727</v>
      </c>
      <c r="N165" s="4">
        <f t="shared" si="37"/>
        <v>39.299499999999803</v>
      </c>
      <c r="O165" s="9">
        <f t="shared" si="33"/>
        <v>538.45529999999712</v>
      </c>
      <c r="P165" s="9"/>
      <c r="Q165" s="4">
        <f t="shared" si="34"/>
        <v>-267.36930000000018</v>
      </c>
      <c r="R165" s="4" t="str">
        <f t="shared" si="31"/>
        <v xml:space="preserve">№141\2 </v>
      </c>
    </row>
    <row r="166" spans="1:18">
      <c r="A166" s="28" t="s">
        <v>179</v>
      </c>
      <c r="H166" s="29"/>
      <c r="I166" s="29"/>
      <c r="J166" s="29"/>
      <c r="K166" s="31">
        <v>218.90550000000007</v>
      </c>
      <c r="L166" s="31">
        <v>0</v>
      </c>
      <c r="M166" s="31"/>
      <c r="N166" s="32">
        <f t="shared" si="37"/>
        <v>0</v>
      </c>
      <c r="O166" s="28">
        <f t="shared" si="33"/>
        <v>0</v>
      </c>
      <c r="P166" s="28"/>
      <c r="Q166" s="32">
        <f t="shared" si="34"/>
        <v>218.90550000000007</v>
      </c>
      <c r="R166" s="32" t="str">
        <f t="shared" si="31"/>
        <v xml:space="preserve">№142 </v>
      </c>
    </row>
    <row r="167" spans="1:18">
      <c r="A167" s="9" t="s">
        <v>180</v>
      </c>
      <c r="B167" s="29">
        <v>88.52</v>
      </c>
      <c r="C167" s="29">
        <v>68.95</v>
      </c>
      <c r="D167" s="29">
        <v>157.47999999999999</v>
      </c>
      <c r="E167" s="30">
        <v>88.52</v>
      </c>
      <c r="F167" s="30">
        <v>68.95</v>
      </c>
      <c r="G167" s="30">
        <v>157.47999999999999</v>
      </c>
      <c r="H167" s="29">
        <f t="shared" si="32"/>
        <v>0</v>
      </c>
      <c r="I167" s="29">
        <f t="shared" si="32"/>
        <v>0</v>
      </c>
      <c r="J167" s="29">
        <f t="shared" si="32"/>
        <v>0</v>
      </c>
      <c r="K167" s="31">
        <v>-725.08580000000006</v>
      </c>
      <c r="L167" s="31">
        <v>0</v>
      </c>
      <c r="M167" s="33">
        <f t="shared" ref="M167:M177" si="38">H167*M$6</f>
        <v>0</v>
      </c>
      <c r="N167" s="4">
        <f t="shared" si="37"/>
        <v>0</v>
      </c>
      <c r="O167" s="9">
        <f t="shared" si="33"/>
        <v>0</v>
      </c>
      <c r="P167" s="9"/>
      <c r="Q167" s="4">
        <f t="shared" si="34"/>
        <v>-725.08580000000006</v>
      </c>
      <c r="R167" s="4" t="str">
        <f t="shared" si="31"/>
        <v xml:space="preserve">№143 </v>
      </c>
    </row>
    <row r="168" spans="1:18">
      <c r="A168" s="28" t="s">
        <v>181</v>
      </c>
      <c r="B168" s="29">
        <v>564.93000000000006</v>
      </c>
      <c r="C168" s="29">
        <v>228.5</v>
      </c>
      <c r="D168" s="29">
        <v>793.45</v>
      </c>
      <c r="E168" s="30">
        <v>564.93000000000006</v>
      </c>
      <c r="F168" s="30">
        <v>228.5</v>
      </c>
      <c r="G168" s="30">
        <v>793.45</v>
      </c>
      <c r="H168" s="29">
        <f t="shared" si="32"/>
        <v>0</v>
      </c>
      <c r="I168" s="29">
        <f t="shared" si="32"/>
        <v>0</v>
      </c>
      <c r="J168" s="29">
        <f t="shared" si="32"/>
        <v>0</v>
      </c>
      <c r="K168" s="31">
        <v>-47.416800000000379</v>
      </c>
      <c r="L168" s="31">
        <v>0</v>
      </c>
      <c r="M168" s="31">
        <f t="shared" si="38"/>
        <v>0</v>
      </c>
      <c r="N168" s="32">
        <f t="shared" si="37"/>
        <v>0</v>
      </c>
      <c r="O168" s="28">
        <f t="shared" si="33"/>
        <v>0</v>
      </c>
      <c r="P168" s="28"/>
      <c r="Q168" s="32">
        <f t="shared" si="34"/>
        <v>-47.416800000000379</v>
      </c>
      <c r="R168" s="32" t="str">
        <f t="shared" si="31"/>
        <v>№143а</v>
      </c>
    </row>
    <row r="169" spans="1:18">
      <c r="A169" s="9" t="s">
        <v>182</v>
      </c>
      <c r="B169" s="29">
        <v>10007.98</v>
      </c>
      <c r="C169" s="29">
        <v>6709.81</v>
      </c>
      <c r="D169" s="29">
        <v>16717.82</v>
      </c>
      <c r="E169" s="30">
        <v>10098.17</v>
      </c>
      <c r="F169" s="30">
        <v>6754.83</v>
      </c>
      <c r="G169" s="30">
        <v>16853.03</v>
      </c>
      <c r="H169" s="29">
        <f t="shared" si="32"/>
        <v>90.190000000000509</v>
      </c>
      <c r="I169" s="29">
        <f t="shared" si="32"/>
        <v>45.019999999999527</v>
      </c>
      <c r="J169" s="29">
        <f t="shared" si="32"/>
        <v>135.20999999999913</v>
      </c>
      <c r="K169" s="31">
        <v>-841.65649999999732</v>
      </c>
      <c r="L169" s="31">
        <v>0</v>
      </c>
      <c r="M169" s="33">
        <f t="shared" si="38"/>
        <v>615.09580000000346</v>
      </c>
      <c r="N169" s="4">
        <f t="shared" si="37"/>
        <v>119.30299999999875</v>
      </c>
      <c r="O169" s="9">
        <f t="shared" si="33"/>
        <v>734.39880000000221</v>
      </c>
      <c r="P169" s="9"/>
      <c r="Q169" s="4">
        <f t="shared" si="34"/>
        <v>-1576.0552999999995</v>
      </c>
      <c r="R169" s="4" t="str">
        <f t="shared" si="31"/>
        <v xml:space="preserve">№144 </v>
      </c>
    </row>
    <row r="170" spans="1:18">
      <c r="A170" s="28" t="s">
        <v>183</v>
      </c>
      <c r="B170" s="29">
        <v>3775.9900000000002</v>
      </c>
      <c r="C170" s="29">
        <v>3088.02</v>
      </c>
      <c r="D170" s="29">
        <v>6864.02</v>
      </c>
      <c r="E170" s="30">
        <v>3830.02</v>
      </c>
      <c r="F170" s="30">
        <v>3098.62</v>
      </c>
      <c r="G170" s="30">
        <v>6928.66</v>
      </c>
      <c r="H170" s="29">
        <f t="shared" si="32"/>
        <v>54.029999999999745</v>
      </c>
      <c r="I170" s="29">
        <f t="shared" si="32"/>
        <v>10.599999999999909</v>
      </c>
      <c r="J170" s="29">
        <f t="shared" si="32"/>
        <v>64.639999999999418</v>
      </c>
      <c r="K170" s="31">
        <v>-14.384400000010551</v>
      </c>
      <c r="L170" s="31">
        <v>0</v>
      </c>
      <c r="M170" s="31">
        <f t="shared" si="38"/>
        <v>368.4845999999983</v>
      </c>
      <c r="N170" s="32">
        <f t="shared" si="37"/>
        <v>28.089999999999758</v>
      </c>
      <c r="O170" s="28">
        <f t="shared" si="33"/>
        <v>396.57459999999804</v>
      </c>
      <c r="P170" s="28"/>
      <c r="Q170" s="32">
        <f t="shared" si="34"/>
        <v>-410.95900000000859</v>
      </c>
      <c r="R170" s="32" t="str">
        <f t="shared" si="31"/>
        <v xml:space="preserve">№145\1 </v>
      </c>
    </row>
    <row r="171" spans="1:18">
      <c r="A171" s="9" t="s">
        <v>184</v>
      </c>
      <c r="H171" s="29"/>
      <c r="I171" s="29"/>
      <c r="J171" s="29"/>
      <c r="K171" s="31">
        <v>0.66010000000278524</v>
      </c>
      <c r="L171" s="31">
        <v>0</v>
      </c>
      <c r="M171" s="29">
        <f t="shared" si="38"/>
        <v>0</v>
      </c>
      <c r="N171" s="4">
        <f t="shared" si="37"/>
        <v>0</v>
      </c>
      <c r="O171" s="9">
        <f t="shared" si="33"/>
        <v>0</v>
      </c>
      <c r="P171" s="9"/>
      <c r="Q171" s="4">
        <f t="shared" si="34"/>
        <v>0.66010000000278524</v>
      </c>
      <c r="R171" s="4" t="str">
        <f t="shared" si="31"/>
        <v>№145\2 сбыт</v>
      </c>
    </row>
    <row r="172" spans="1:18" ht="16.5" thickBot="1">
      <c r="A172" s="28" t="s">
        <v>185</v>
      </c>
      <c r="B172" s="29">
        <v>9953.92</v>
      </c>
      <c r="C172" s="29">
        <v>4998.72</v>
      </c>
      <c r="D172" s="29">
        <v>14952.64</v>
      </c>
      <c r="E172" s="30">
        <v>9953.92</v>
      </c>
      <c r="F172" s="30">
        <v>4998.72</v>
      </c>
      <c r="G172" s="30">
        <v>14952.65</v>
      </c>
      <c r="H172" s="29">
        <f t="shared" si="32"/>
        <v>0</v>
      </c>
      <c r="I172" s="29">
        <f t="shared" si="32"/>
        <v>0</v>
      </c>
      <c r="J172" s="29">
        <f t="shared" si="32"/>
        <v>1.0000000000218279E-2</v>
      </c>
      <c r="K172" s="31">
        <v>5636.6562000000049</v>
      </c>
      <c r="L172" s="31">
        <v>0</v>
      </c>
      <c r="M172" s="31">
        <f t="shared" si="38"/>
        <v>0</v>
      </c>
      <c r="N172" s="32">
        <f t="shared" si="37"/>
        <v>0</v>
      </c>
      <c r="O172" s="28">
        <f t="shared" si="33"/>
        <v>0</v>
      </c>
      <c r="P172" s="28"/>
      <c r="Q172" s="32">
        <f t="shared" si="34"/>
        <v>5636.6562000000049</v>
      </c>
      <c r="R172" s="32" t="str">
        <f t="shared" si="31"/>
        <v xml:space="preserve">№146 </v>
      </c>
    </row>
    <row r="173" spans="1:18" ht="16.5" thickBot="1">
      <c r="A173" s="9" t="s">
        <v>186</v>
      </c>
      <c r="B173" s="29">
        <v>20403.757000000001</v>
      </c>
      <c r="C173" s="29">
        <v>11394.129000000001</v>
      </c>
      <c r="D173" s="36">
        <v>31797.886000000002</v>
      </c>
      <c r="E173" s="30">
        <v>20837.028999999999</v>
      </c>
      <c r="F173" s="30">
        <v>11905.252</v>
      </c>
      <c r="G173" s="30">
        <v>32742.280999999999</v>
      </c>
      <c r="H173" s="29">
        <f t="shared" si="32"/>
        <v>433.27199999999721</v>
      </c>
      <c r="I173" s="29">
        <f t="shared" si="32"/>
        <v>511.12299999999959</v>
      </c>
      <c r="J173" s="29">
        <f t="shared" si="32"/>
        <v>944.3949999999968</v>
      </c>
      <c r="K173" s="31">
        <v>-9839.4714299999741</v>
      </c>
      <c r="L173" s="31">
        <v>0</v>
      </c>
      <c r="M173" s="29">
        <f t="shared" si="38"/>
        <v>2954.9150399999812</v>
      </c>
      <c r="N173" s="4">
        <f t="shared" si="37"/>
        <v>1354.4759499999989</v>
      </c>
      <c r="O173" s="9">
        <f t="shared" si="33"/>
        <v>4309.3909899999799</v>
      </c>
      <c r="P173" s="9"/>
      <c r="Q173" s="4">
        <f t="shared" ref="Q173:Q204" si="39">K173-O173+L173+P173</f>
        <v>-14148.862419999954</v>
      </c>
      <c r="R173" s="4" t="str">
        <f t="shared" si="31"/>
        <v>№146 3ф</v>
      </c>
    </row>
    <row r="174" spans="1:18">
      <c r="A174" s="28" t="s">
        <v>187</v>
      </c>
      <c r="B174" s="29">
        <v>2278.29</v>
      </c>
      <c r="C174" s="29">
        <v>3100.28</v>
      </c>
      <c r="D174" s="29">
        <v>5378.61</v>
      </c>
      <c r="E174" s="30">
        <v>2278.29</v>
      </c>
      <c r="F174" s="30">
        <v>3100.28</v>
      </c>
      <c r="G174" s="30">
        <v>5378.61</v>
      </c>
      <c r="H174" s="29">
        <f t="shared" si="32"/>
        <v>0</v>
      </c>
      <c r="I174" s="29">
        <f t="shared" si="32"/>
        <v>0</v>
      </c>
      <c r="J174" s="29">
        <f t="shared" si="32"/>
        <v>0</v>
      </c>
      <c r="K174" s="31">
        <v>-4457.9419999999991</v>
      </c>
      <c r="L174" s="31">
        <v>1462.94</v>
      </c>
      <c r="M174" s="31">
        <f t="shared" si="38"/>
        <v>0</v>
      </c>
      <c r="N174" s="32">
        <f t="shared" si="37"/>
        <v>0</v>
      </c>
      <c r="O174" s="28">
        <f t="shared" si="33"/>
        <v>0</v>
      </c>
      <c r="P174" s="28"/>
      <c r="Q174" s="32">
        <f t="shared" si="39"/>
        <v>-2995.001999999999</v>
      </c>
      <c r="R174" s="32" t="str">
        <f t="shared" si="31"/>
        <v xml:space="preserve">№147 </v>
      </c>
    </row>
    <row r="175" spans="1:18">
      <c r="A175" s="9" t="s">
        <v>188</v>
      </c>
      <c r="B175" s="29">
        <v>1418.56</v>
      </c>
      <c r="C175" s="29">
        <v>3884.46</v>
      </c>
      <c r="D175" s="29">
        <v>5303.08</v>
      </c>
      <c r="E175" s="30">
        <v>1555.58</v>
      </c>
      <c r="F175" s="30">
        <v>3923.7400000000002</v>
      </c>
      <c r="G175" s="30">
        <v>5479.38</v>
      </c>
      <c r="H175" s="29">
        <f t="shared" si="32"/>
        <v>137.01999999999998</v>
      </c>
      <c r="I175" s="29">
        <f t="shared" si="32"/>
        <v>39.2800000000002</v>
      </c>
      <c r="J175" s="29">
        <f t="shared" si="32"/>
        <v>176.30000000000018</v>
      </c>
      <c r="K175" s="31">
        <v>-756.48519999999928</v>
      </c>
      <c r="L175" s="31">
        <v>783.55</v>
      </c>
      <c r="M175" s="33">
        <f t="shared" si="38"/>
        <v>934.4763999999999</v>
      </c>
      <c r="N175" s="4">
        <f t="shared" si="37"/>
        <v>104.09200000000052</v>
      </c>
      <c r="O175" s="9">
        <f t="shared" si="33"/>
        <v>1038.5684000000003</v>
      </c>
      <c r="P175" s="9"/>
      <c r="Q175" s="4">
        <f t="shared" si="39"/>
        <v>-1011.5035999999998</v>
      </c>
      <c r="R175" s="4" t="str">
        <f t="shared" si="31"/>
        <v>№148</v>
      </c>
    </row>
    <row r="176" spans="1:18">
      <c r="A176" s="28" t="s">
        <v>189</v>
      </c>
      <c r="B176" s="29">
        <v>29646.84</v>
      </c>
      <c r="C176" s="29">
        <v>15233.78</v>
      </c>
      <c r="D176" s="29">
        <v>44880.63</v>
      </c>
      <c r="E176" s="30">
        <v>29779.52</v>
      </c>
      <c r="F176" s="30">
        <v>15273.95</v>
      </c>
      <c r="G176" s="30">
        <v>45053.49</v>
      </c>
      <c r="H176" s="29">
        <f t="shared" si="32"/>
        <v>132.68000000000029</v>
      </c>
      <c r="I176" s="29">
        <f t="shared" si="32"/>
        <v>40.170000000000073</v>
      </c>
      <c r="J176" s="29">
        <f t="shared" si="32"/>
        <v>172.86000000000058</v>
      </c>
      <c r="K176" s="31">
        <v>-687.45160000000965</v>
      </c>
      <c r="L176" s="31">
        <v>0</v>
      </c>
      <c r="M176" s="31">
        <f t="shared" si="38"/>
        <v>904.87760000000208</v>
      </c>
      <c r="N176" s="32">
        <f t="shared" si="37"/>
        <v>106.45050000000019</v>
      </c>
      <c r="O176" s="28">
        <f t="shared" si="33"/>
        <v>1011.3281000000022</v>
      </c>
      <c r="P176" s="28"/>
      <c r="Q176" s="32">
        <f t="shared" si="39"/>
        <v>-1698.7797000000119</v>
      </c>
      <c r="R176" s="32" t="str">
        <f t="shared" si="31"/>
        <v>№149</v>
      </c>
    </row>
    <row r="177" spans="1:18">
      <c r="A177" s="9" t="s">
        <v>190</v>
      </c>
      <c r="B177" s="29">
        <v>15622.630000000001</v>
      </c>
      <c r="C177" s="29">
        <v>7211.88</v>
      </c>
      <c r="D177" s="29">
        <v>22834.52</v>
      </c>
      <c r="E177" s="30">
        <v>15804.300000000001</v>
      </c>
      <c r="F177" s="30">
        <v>7407.31</v>
      </c>
      <c r="G177" s="30">
        <v>23211.62</v>
      </c>
      <c r="H177" s="29">
        <f t="shared" si="32"/>
        <v>181.67000000000007</v>
      </c>
      <c r="I177" s="29">
        <f t="shared" si="32"/>
        <v>195.43000000000029</v>
      </c>
      <c r="J177" s="29">
        <f t="shared" si="32"/>
        <v>377.09999999999854</v>
      </c>
      <c r="K177" s="31">
        <v>183.38489999999592</v>
      </c>
      <c r="L177" s="31">
        <v>1326</v>
      </c>
      <c r="M177" s="29">
        <f t="shared" si="38"/>
        <v>1238.9894000000006</v>
      </c>
      <c r="N177" s="4">
        <f t="shared" si="37"/>
        <v>517.88950000000079</v>
      </c>
      <c r="O177" s="9">
        <f t="shared" si="33"/>
        <v>1756.8789000000015</v>
      </c>
      <c r="P177" s="9"/>
      <c r="Q177" s="4">
        <f t="shared" si="39"/>
        <v>-247.4940000000056</v>
      </c>
      <c r="R177" s="4" t="str">
        <f t="shared" si="31"/>
        <v xml:space="preserve">№150 </v>
      </c>
    </row>
    <row r="178" spans="1:18">
      <c r="A178" s="28" t="s">
        <v>191</v>
      </c>
      <c r="H178" s="29"/>
      <c r="I178" s="29"/>
      <c r="J178" s="29"/>
      <c r="K178" s="31">
        <v>-3.4000000015339538E-3</v>
      </c>
      <c r="L178" s="31">
        <v>0</v>
      </c>
      <c r="M178" s="31"/>
      <c r="N178" s="32">
        <f t="shared" si="37"/>
        <v>0</v>
      </c>
      <c r="O178" s="28">
        <f t="shared" si="33"/>
        <v>0</v>
      </c>
      <c r="P178" s="28"/>
      <c r="Q178" s="32">
        <f t="shared" si="39"/>
        <v>-3.4000000015339538E-3</v>
      </c>
      <c r="R178" s="32" t="str">
        <f t="shared" si="31"/>
        <v>№151 сбыт</v>
      </c>
    </row>
    <row r="179" spans="1:18">
      <c r="A179" s="9" t="s">
        <v>192</v>
      </c>
      <c r="H179" s="29"/>
      <c r="I179" s="29"/>
      <c r="J179" s="29"/>
      <c r="K179" s="31">
        <v>7.9999999815072442E-4</v>
      </c>
      <c r="L179" s="31">
        <v>0</v>
      </c>
      <c r="M179" s="33"/>
      <c r="N179" s="4">
        <f t="shared" si="37"/>
        <v>0</v>
      </c>
      <c r="O179" s="9">
        <f t="shared" si="33"/>
        <v>0</v>
      </c>
      <c r="P179" s="9"/>
      <c r="Q179" s="4">
        <f t="shared" si="39"/>
        <v>7.9999999815072442E-4</v>
      </c>
      <c r="R179" s="4" t="str">
        <f t="shared" si="31"/>
        <v>№152 сбыт</v>
      </c>
    </row>
    <row r="180" spans="1:18">
      <c r="A180" s="28" t="s">
        <v>193</v>
      </c>
      <c r="B180" s="29">
        <v>896.66</v>
      </c>
      <c r="C180" s="29">
        <v>504.03000000000003</v>
      </c>
      <c r="D180" s="29">
        <v>1400.69</v>
      </c>
      <c r="E180" s="30">
        <v>896.66</v>
      </c>
      <c r="F180" s="30">
        <v>504.03000000000003</v>
      </c>
      <c r="G180" s="30">
        <v>1400.7</v>
      </c>
      <c r="H180" s="29">
        <f t="shared" si="32"/>
        <v>0</v>
      </c>
      <c r="I180" s="29">
        <f t="shared" si="32"/>
        <v>0</v>
      </c>
      <c r="J180" s="29">
        <f t="shared" si="32"/>
        <v>9.9999999999909051E-3</v>
      </c>
      <c r="K180" s="31">
        <v>-1.3026999999997155</v>
      </c>
      <c r="L180" s="31">
        <v>0</v>
      </c>
      <c r="M180" s="31">
        <f>H180*M$6</f>
        <v>0</v>
      </c>
      <c r="N180" s="32">
        <f t="shared" si="37"/>
        <v>0</v>
      </c>
      <c r="O180" s="28">
        <f t="shared" si="33"/>
        <v>0</v>
      </c>
      <c r="P180" s="28"/>
      <c r="Q180" s="32">
        <f t="shared" si="39"/>
        <v>-1.3026999999997155</v>
      </c>
      <c r="R180" s="32" t="str">
        <f t="shared" si="31"/>
        <v xml:space="preserve">№153 </v>
      </c>
    </row>
    <row r="181" spans="1:18">
      <c r="A181" s="9" t="s">
        <v>194</v>
      </c>
      <c r="H181" s="29"/>
      <c r="I181" s="29"/>
      <c r="J181" s="29"/>
      <c r="K181" s="31">
        <v>1067.9003999999973</v>
      </c>
      <c r="L181" s="31">
        <v>0</v>
      </c>
      <c r="M181" s="29"/>
      <c r="N181" s="4">
        <f t="shared" si="37"/>
        <v>0</v>
      </c>
      <c r="O181" s="9">
        <f t="shared" si="33"/>
        <v>0</v>
      </c>
      <c r="P181" s="9"/>
      <c r="Q181" s="4">
        <f t="shared" si="39"/>
        <v>1067.9003999999973</v>
      </c>
      <c r="R181" s="4" t="str">
        <f t="shared" si="31"/>
        <v>№154</v>
      </c>
    </row>
    <row r="182" spans="1:18">
      <c r="A182" s="28" t="s">
        <v>195</v>
      </c>
      <c r="B182" s="29">
        <v>10733.33</v>
      </c>
      <c r="C182" s="29">
        <v>4488.9400000000005</v>
      </c>
      <c r="D182" s="29">
        <v>15222.28</v>
      </c>
      <c r="E182" s="30">
        <v>10842.6</v>
      </c>
      <c r="F182" s="30">
        <v>4526.8500000000004</v>
      </c>
      <c r="G182" s="30">
        <v>15369.460000000001</v>
      </c>
      <c r="H182" s="29">
        <f t="shared" si="32"/>
        <v>109.27000000000044</v>
      </c>
      <c r="I182" s="29">
        <f t="shared" si="32"/>
        <v>37.909999999999854</v>
      </c>
      <c r="J182" s="29">
        <f t="shared" si="32"/>
        <v>147.18000000000029</v>
      </c>
      <c r="K182" s="31">
        <v>-1805.0402000000004</v>
      </c>
      <c r="L182" s="31">
        <v>0</v>
      </c>
      <c r="M182" s="31">
        <f>H182*M$6</f>
        <v>745.22140000000297</v>
      </c>
      <c r="N182" s="32">
        <f t="shared" si="37"/>
        <v>100.46149999999962</v>
      </c>
      <c r="O182" s="28">
        <f t="shared" si="33"/>
        <v>845.68290000000263</v>
      </c>
      <c r="P182" s="28"/>
      <c r="Q182" s="32">
        <f t="shared" si="39"/>
        <v>-2650.7231000000029</v>
      </c>
      <c r="R182" s="32" t="str">
        <f t="shared" si="31"/>
        <v>№155</v>
      </c>
    </row>
    <row r="183" spans="1:18">
      <c r="A183" s="9" t="s">
        <v>196</v>
      </c>
      <c r="H183" s="29"/>
      <c r="I183" s="29"/>
      <c r="J183" s="29"/>
      <c r="K183" s="31">
        <v>73.655600000003687</v>
      </c>
      <c r="L183" s="31">
        <v>0</v>
      </c>
      <c r="M183" s="29"/>
      <c r="N183" s="4">
        <f t="shared" si="37"/>
        <v>0</v>
      </c>
      <c r="O183" s="9">
        <f t="shared" si="33"/>
        <v>0</v>
      </c>
      <c r="P183" s="9"/>
      <c r="Q183" s="4">
        <f t="shared" si="39"/>
        <v>73.655600000003687</v>
      </c>
      <c r="R183" s="4" t="str">
        <f t="shared" si="31"/>
        <v>№156 сбыт</v>
      </c>
    </row>
    <row r="184" spans="1:18">
      <c r="A184" s="28" t="s">
        <v>197</v>
      </c>
      <c r="H184" s="29"/>
      <c r="I184" s="29"/>
      <c r="J184" s="29"/>
      <c r="K184" s="31">
        <v>-9825.1943999999985</v>
      </c>
      <c r="L184" s="31">
        <v>0</v>
      </c>
      <c r="M184" s="31">
        <f>H184*M$6</f>
        <v>0</v>
      </c>
      <c r="N184" s="32">
        <f t="shared" si="37"/>
        <v>0</v>
      </c>
      <c r="O184" s="28">
        <f t="shared" si="33"/>
        <v>0</v>
      </c>
      <c r="P184" s="28"/>
      <c r="Q184" s="32">
        <f t="shared" si="39"/>
        <v>-9825.1943999999985</v>
      </c>
      <c r="R184" s="32" t="str">
        <f t="shared" si="31"/>
        <v>№157</v>
      </c>
    </row>
    <row r="185" spans="1:18">
      <c r="A185" s="9" t="s">
        <v>198</v>
      </c>
      <c r="B185" s="29">
        <v>16612.490000000002</v>
      </c>
      <c r="C185" s="29">
        <v>9995.7900000000009</v>
      </c>
      <c r="D185" s="29">
        <v>26610.09</v>
      </c>
      <c r="E185" s="30">
        <v>16612.490000000002</v>
      </c>
      <c r="F185" s="30">
        <v>9995.7900000000009</v>
      </c>
      <c r="G185" s="30">
        <v>26610.09</v>
      </c>
      <c r="H185" s="29">
        <f t="shared" si="32"/>
        <v>0</v>
      </c>
      <c r="I185" s="29">
        <f t="shared" si="32"/>
        <v>0</v>
      </c>
      <c r="J185" s="29">
        <f t="shared" si="32"/>
        <v>0</v>
      </c>
      <c r="K185" s="31">
        <v>0.26029999999082065</v>
      </c>
      <c r="L185" s="31">
        <v>0</v>
      </c>
      <c r="M185" s="33">
        <f>H185*M$6</f>
        <v>0</v>
      </c>
      <c r="N185" s="4">
        <f t="shared" si="37"/>
        <v>0</v>
      </c>
      <c r="O185" s="9">
        <f t="shared" si="33"/>
        <v>0</v>
      </c>
      <c r="P185" s="9"/>
      <c r="Q185" s="4">
        <f t="shared" si="39"/>
        <v>0.26029999999082065</v>
      </c>
      <c r="R185" s="4" t="str">
        <f t="shared" si="31"/>
        <v xml:space="preserve">№158 </v>
      </c>
    </row>
    <row r="186" spans="1:18">
      <c r="A186" s="28" t="s">
        <v>199</v>
      </c>
      <c r="H186" s="29"/>
      <c r="I186" s="29"/>
      <c r="J186" s="29"/>
      <c r="K186" s="31">
        <v>7119.9991</v>
      </c>
      <c r="L186" s="31">
        <v>0</v>
      </c>
      <c r="M186" s="31"/>
      <c r="N186" s="32"/>
      <c r="O186" s="28"/>
      <c r="P186" s="28"/>
      <c r="Q186" s="32">
        <f t="shared" si="39"/>
        <v>7119.9991</v>
      </c>
      <c r="R186" s="32" t="str">
        <f t="shared" si="31"/>
        <v>№159снят</v>
      </c>
    </row>
    <row r="187" spans="1:18">
      <c r="A187" s="9" t="s">
        <v>200</v>
      </c>
      <c r="B187" s="29">
        <v>6168.47</v>
      </c>
      <c r="C187" s="29">
        <v>1836.27</v>
      </c>
      <c r="D187" s="29">
        <v>8004.88</v>
      </c>
      <c r="E187" s="30">
        <v>6177.22</v>
      </c>
      <c r="F187" s="30">
        <v>1841.28</v>
      </c>
      <c r="G187" s="30">
        <v>8018.64</v>
      </c>
      <c r="H187" s="29">
        <f t="shared" si="32"/>
        <v>8.75</v>
      </c>
      <c r="I187" s="29">
        <f t="shared" si="32"/>
        <v>5.0099999999999909</v>
      </c>
      <c r="J187" s="29">
        <f t="shared" si="32"/>
        <v>13.760000000000218</v>
      </c>
      <c r="K187" s="31">
        <v>5061.9754999999977</v>
      </c>
      <c r="L187" s="31">
        <v>0</v>
      </c>
      <c r="M187" s="9">
        <f t="shared" ref="M187:N190" si="40">H187*M$6</f>
        <v>59.675000000000004</v>
      </c>
      <c r="N187" s="4">
        <f t="shared" si="40"/>
        <v>13.276499999999976</v>
      </c>
      <c r="O187" s="9">
        <f t="shared" si="33"/>
        <v>72.951499999999982</v>
      </c>
      <c r="P187" s="9"/>
      <c r="Q187" s="4">
        <f t="shared" si="39"/>
        <v>4989.0239999999976</v>
      </c>
      <c r="R187" s="4" t="str">
        <f t="shared" si="31"/>
        <v>№159а\1</v>
      </c>
    </row>
    <row r="188" spans="1:18">
      <c r="A188" s="28" t="s">
        <v>201</v>
      </c>
      <c r="B188" s="29">
        <v>1725.5900000000001</v>
      </c>
      <c r="C188" s="29">
        <v>706.27</v>
      </c>
      <c r="D188" s="29">
        <v>2431.9</v>
      </c>
      <c r="E188" s="30">
        <v>1736.45</v>
      </c>
      <c r="F188" s="30">
        <v>714.22</v>
      </c>
      <c r="G188" s="30">
        <v>2450.7200000000003</v>
      </c>
      <c r="H188" s="29">
        <f t="shared" si="32"/>
        <v>10.8599999999999</v>
      </c>
      <c r="I188" s="29">
        <f t="shared" si="32"/>
        <v>7.9500000000000455</v>
      </c>
      <c r="J188" s="29">
        <f t="shared" si="32"/>
        <v>18.820000000000164</v>
      </c>
      <c r="K188" s="31">
        <v>-245.58370000000247</v>
      </c>
      <c r="L188" s="31">
        <v>0</v>
      </c>
      <c r="M188" s="31">
        <f t="shared" si="40"/>
        <v>74.065199999999322</v>
      </c>
      <c r="N188" s="32">
        <f t="shared" si="40"/>
        <v>21.06750000000012</v>
      </c>
      <c r="O188" s="28">
        <f t="shared" si="33"/>
        <v>95.132699999999446</v>
      </c>
      <c r="P188" s="28"/>
      <c r="Q188" s="32">
        <f t="shared" si="39"/>
        <v>-340.7164000000019</v>
      </c>
      <c r="R188" s="32" t="str">
        <f t="shared" si="31"/>
        <v xml:space="preserve">№159а\2 </v>
      </c>
    </row>
    <row r="189" spans="1:18" ht="16.5" thickBot="1">
      <c r="A189" s="9" t="s">
        <v>202</v>
      </c>
      <c r="B189" s="29">
        <v>6760.58</v>
      </c>
      <c r="C189" s="29">
        <v>3149.9</v>
      </c>
      <c r="D189" s="29">
        <v>9910.58</v>
      </c>
      <c r="E189" s="30">
        <v>6780.79</v>
      </c>
      <c r="F189" s="30">
        <v>3162.42</v>
      </c>
      <c r="G189" s="30">
        <v>9943.3000000000011</v>
      </c>
      <c r="H189" s="29">
        <f t="shared" si="32"/>
        <v>20.210000000000036</v>
      </c>
      <c r="I189" s="29">
        <f t="shared" si="32"/>
        <v>12.519999999999982</v>
      </c>
      <c r="J189" s="29">
        <f t="shared" si="32"/>
        <v>32.720000000001164</v>
      </c>
      <c r="K189" s="31">
        <v>-2431.3737999999989</v>
      </c>
      <c r="L189" s="31">
        <v>2078.8000000000002</v>
      </c>
      <c r="M189" s="33">
        <f t="shared" si="40"/>
        <v>137.83220000000026</v>
      </c>
      <c r="N189" s="4">
        <f t="shared" si="40"/>
        <v>33.177999999999948</v>
      </c>
      <c r="O189" s="9">
        <f t="shared" si="33"/>
        <v>171.0102000000002</v>
      </c>
      <c r="P189" s="9"/>
      <c r="Q189" s="4">
        <f t="shared" si="39"/>
        <v>-523.58399999999892</v>
      </c>
      <c r="R189" s="4" t="str">
        <f t="shared" si="31"/>
        <v>№160</v>
      </c>
    </row>
    <row r="190" spans="1:18" ht="16.5" thickBot="1">
      <c r="A190" s="28" t="s">
        <v>203</v>
      </c>
      <c r="B190" s="29"/>
      <c r="C190" s="29"/>
      <c r="D190" s="36"/>
      <c r="H190" s="29"/>
      <c r="I190" s="29"/>
      <c r="J190" s="29"/>
      <c r="K190" s="31"/>
      <c r="L190" s="31">
        <v>0</v>
      </c>
      <c r="M190" s="31">
        <f t="shared" si="40"/>
        <v>0</v>
      </c>
      <c r="N190" s="32">
        <f t="shared" si="40"/>
        <v>0</v>
      </c>
      <c r="O190" s="28">
        <f t="shared" si="33"/>
        <v>0</v>
      </c>
      <c r="P190" s="28"/>
      <c r="Q190" s="32">
        <f t="shared" si="39"/>
        <v>0</v>
      </c>
      <c r="R190" s="32" t="str">
        <f t="shared" si="31"/>
        <v>№161 снят</v>
      </c>
    </row>
    <row r="191" spans="1:18">
      <c r="A191" s="9" t="s">
        <v>204</v>
      </c>
      <c r="E191" s="30"/>
      <c r="F191" s="30"/>
      <c r="G191" s="30"/>
      <c r="H191" s="29"/>
      <c r="I191" s="29"/>
      <c r="J191" s="29"/>
      <c r="K191" s="31"/>
      <c r="L191" s="31">
        <v>0</v>
      </c>
      <c r="M191" s="29"/>
      <c r="N191" s="4">
        <f>I191*N$6</f>
        <v>0</v>
      </c>
      <c r="O191" s="9">
        <f t="shared" si="33"/>
        <v>0</v>
      </c>
      <c r="P191" s="9"/>
      <c r="Q191" s="4">
        <f t="shared" si="39"/>
        <v>0</v>
      </c>
      <c r="R191" s="4" t="str">
        <f t="shared" si="31"/>
        <v>№161 3фсбыт</v>
      </c>
    </row>
    <row r="192" spans="1:18">
      <c r="A192" s="28" t="s">
        <v>205</v>
      </c>
      <c r="B192" s="29">
        <v>1608.54</v>
      </c>
      <c r="C192" s="29">
        <v>570.62</v>
      </c>
      <c r="D192" s="29">
        <v>2179.16</v>
      </c>
      <c r="E192" s="30">
        <v>1631.56</v>
      </c>
      <c r="F192" s="30">
        <v>573.38</v>
      </c>
      <c r="G192" s="30">
        <v>2204.9500000000003</v>
      </c>
      <c r="H192" s="29">
        <f t="shared" si="32"/>
        <v>23.019999999999982</v>
      </c>
      <c r="I192" s="29">
        <f t="shared" si="32"/>
        <v>2.7599999999999909</v>
      </c>
      <c r="J192" s="29">
        <f t="shared" si="32"/>
        <v>25.790000000000418</v>
      </c>
      <c r="K192" s="31">
        <v>-2418.2393000000002</v>
      </c>
      <c r="L192" s="31">
        <v>0</v>
      </c>
      <c r="M192" s="31">
        <f>H192*M$6</f>
        <v>156.99639999999988</v>
      </c>
      <c r="N192" s="32">
        <f>I192*N$6</f>
        <v>7.3139999999999761</v>
      </c>
      <c r="O192" s="28">
        <f t="shared" si="33"/>
        <v>164.31039999999985</v>
      </c>
      <c r="P192" s="28"/>
      <c r="Q192" s="32">
        <f t="shared" si="39"/>
        <v>-2582.5497</v>
      </c>
      <c r="R192" s="32" t="str">
        <f t="shared" si="31"/>
        <v>№161а</v>
      </c>
    </row>
    <row r="193" spans="1:18">
      <c r="A193" s="9" t="s">
        <v>206</v>
      </c>
      <c r="B193" s="29">
        <v>82.05</v>
      </c>
      <c r="C193" s="29">
        <v>57.09</v>
      </c>
      <c r="D193" s="29">
        <v>139.16</v>
      </c>
      <c r="E193" s="30">
        <v>82.05</v>
      </c>
      <c r="F193" s="30">
        <v>57.09</v>
      </c>
      <c r="G193" s="30">
        <v>139.16</v>
      </c>
      <c r="H193" s="29">
        <f t="shared" si="32"/>
        <v>0</v>
      </c>
      <c r="I193" s="29">
        <f t="shared" si="32"/>
        <v>0</v>
      </c>
      <c r="J193" s="29">
        <f t="shared" si="32"/>
        <v>0</v>
      </c>
      <c r="K193" s="31">
        <v>-22.866999999999749</v>
      </c>
      <c r="L193" s="31">
        <v>0</v>
      </c>
      <c r="M193" s="33">
        <f>H193*M$6</f>
        <v>0</v>
      </c>
      <c r="N193" s="4">
        <f>I193*N$6</f>
        <v>0</v>
      </c>
      <c r="O193" s="9">
        <f t="shared" si="33"/>
        <v>0</v>
      </c>
      <c r="P193" s="9"/>
      <c r="Q193" s="4">
        <f t="shared" si="39"/>
        <v>-22.866999999999749</v>
      </c>
      <c r="R193" s="4" t="str">
        <f t="shared" si="31"/>
        <v>№162</v>
      </c>
    </row>
    <row r="194" spans="1:18">
      <c r="A194" s="28" t="s">
        <v>207</v>
      </c>
      <c r="H194" s="29"/>
      <c r="I194" s="29"/>
      <c r="J194" s="29"/>
      <c r="K194" s="31">
        <v>0.45970000000124855</v>
      </c>
      <c r="L194" s="31">
        <v>0</v>
      </c>
      <c r="M194" s="31"/>
      <c r="N194" s="32">
        <f>I194*N$6</f>
        <v>0</v>
      </c>
      <c r="O194" s="28">
        <f t="shared" si="33"/>
        <v>0</v>
      </c>
      <c r="P194" s="28"/>
      <c r="Q194" s="32">
        <f t="shared" si="39"/>
        <v>0.45970000000124855</v>
      </c>
      <c r="R194" s="32" t="str">
        <f t="shared" si="31"/>
        <v>№163сбыт</v>
      </c>
    </row>
    <row r="195" spans="1:18">
      <c r="A195" s="9" t="s">
        <v>208</v>
      </c>
      <c r="H195" s="29"/>
      <c r="I195" s="29"/>
      <c r="J195" s="29"/>
      <c r="K195" s="31">
        <v>9.9999999561184438E-4</v>
      </c>
      <c r="L195" s="31">
        <v>0</v>
      </c>
      <c r="M195" s="33">
        <f>H195*M$6</f>
        <v>0</v>
      </c>
      <c r="N195" s="4">
        <f>I195*N$6</f>
        <v>0</v>
      </c>
      <c r="O195" s="9">
        <f t="shared" si="33"/>
        <v>0</v>
      </c>
      <c r="P195" s="9"/>
      <c r="Q195" s="4">
        <f t="shared" si="39"/>
        <v>9.9999999561184438E-4</v>
      </c>
      <c r="R195" s="4" t="str">
        <f t="shared" si="31"/>
        <v>№164</v>
      </c>
    </row>
    <row r="196" spans="1:18">
      <c r="A196" s="28" t="s">
        <v>209</v>
      </c>
      <c r="H196" s="29"/>
      <c r="I196" s="29"/>
      <c r="J196" s="29"/>
      <c r="K196" s="31">
        <v>0.39899999999647662</v>
      </c>
      <c r="L196" s="31">
        <v>0</v>
      </c>
      <c r="M196" s="31"/>
      <c r="N196" s="32"/>
      <c r="O196" s="28"/>
      <c r="P196" s="28"/>
      <c r="Q196" s="32">
        <f t="shared" si="39"/>
        <v>0.39899999999647662</v>
      </c>
      <c r="R196" s="32" t="str">
        <f t="shared" si="31"/>
        <v>№165</v>
      </c>
    </row>
    <row r="197" spans="1:18">
      <c r="A197" s="9" t="s">
        <v>210</v>
      </c>
      <c r="B197" s="29">
        <v>3153.13</v>
      </c>
      <c r="C197" s="29">
        <v>4050.35</v>
      </c>
      <c r="D197" s="29">
        <v>7203.6100000000006</v>
      </c>
      <c r="E197" s="30">
        <v>3275.27</v>
      </c>
      <c r="F197" s="30">
        <v>4076.57</v>
      </c>
      <c r="G197" s="30">
        <v>7351.97</v>
      </c>
      <c r="H197" s="29">
        <f t="shared" si="32"/>
        <v>122.13999999999987</v>
      </c>
      <c r="I197" s="29">
        <f t="shared" si="32"/>
        <v>26.220000000000255</v>
      </c>
      <c r="J197" s="29">
        <f t="shared" si="32"/>
        <v>148.35999999999967</v>
      </c>
      <c r="K197" s="31">
        <v>6807.5402999999988</v>
      </c>
      <c r="L197" s="31">
        <v>0</v>
      </c>
      <c r="M197" s="33">
        <f>H197*M$6</f>
        <v>832.99479999999915</v>
      </c>
      <c r="N197" s="4">
        <f>I197*N$6</f>
        <v>69.483000000000672</v>
      </c>
      <c r="O197" s="9">
        <f t="shared" si="33"/>
        <v>902.47779999999977</v>
      </c>
      <c r="P197" s="9"/>
      <c r="Q197" s="4">
        <f t="shared" si="39"/>
        <v>5905.0624999999991</v>
      </c>
      <c r="R197" s="4" t="str">
        <f t="shared" si="31"/>
        <v>№166</v>
      </c>
    </row>
    <row r="198" spans="1:18">
      <c r="A198" s="28" t="s">
        <v>211</v>
      </c>
      <c r="H198" s="29"/>
      <c r="I198" s="29"/>
      <c r="J198" s="29"/>
      <c r="K198" s="31">
        <v>2562.8873000000031</v>
      </c>
      <c r="L198" s="31">
        <v>0</v>
      </c>
      <c r="M198" s="31"/>
      <c r="N198" s="32">
        <f t="shared" ref="N198:N203" si="41">I198*N$6</f>
        <v>0</v>
      </c>
      <c r="O198" s="28">
        <f t="shared" si="33"/>
        <v>0</v>
      </c>
      <c r="P198" s="28"/>
      <c r="Q198" s="32">
        <f t="shared" si="39"/>
        <v>2562.8873000000031</v>
      </c>
      <c r="R198" s="32" t="str">
        <f t="shared" si="31"/>
        <v>№167</v>
      </c>
    </row>
    <row r="199" spans="1:18">
      <c r="A199" s="9" t="s">
        <v>212</v>
      </c>
      <c r="B199" s="29">
        <v>10510.22</v>
      </c>
      <c r="C199" s="29">
        <v>5922.33</v>
      </c>
      <c r="D199" s="29">
        <v>16432.560000000001</v>
      </c>
      <c r="E199" s="30">
        <v>10510.22</v>
      </c>
      <c r="F199" s="30">
        <v>5922.33</v>
      </c>
      <c r="G199" s="30">
        <v>16432.560000000001</v>
      </c>
      <c r="H199" s="29">
        <f t="shared" si="32"/>
        <v>0</v>
      </c>
      <c r="I199" s="29">
        <f t="shared" si="32"/>
        <v>0</v>
      </c>
      <c r="J199" s="29">
        <f t="shared" si="32"/>
        <v>0</v>
      </c>
      <c r="K199" s="31">
        <v>26.260400000006239</v>
      </c>
      <c r="L199" s="31">
        <v>0</v>
      </c>
      <c r="M199" s="33">
        <f>H199*M$6</f>
        <v>0</v>
      </c>
      <c r="N199" s="4">
        <f t="shared" si="41"/>
        <v>0</v>
      </c>
      <c r="O199" s="9">
        <f t="shared" si="33"/>
        <v>0</v>
      </c>
      <c r="P199" s="9"/>
      <c r="Q199" s="4">
        <f t="shared" si="39"/>
        <v>26.260400000006239</v>
      </c>
      <c r="R199" s="4" t="str">
        <f t="shared" si="31"/>
        <v>№168</v>
      </c>
    </row>
    <row r="200" spans="1:18">
      <c r="A200" s="28" t="s">
        <v>213</v>
      </c>
      <c r="B200" s="29">
        <v>1010.88</v>
      </c>
      <c r="C200" s="29">
        <v>355.63</v>
      </c>
      <c r="D200" s="29">
        <v>1366.52</v>
      </c>
      <c r="E200" s="30">
        <v>1026.17</v>
      </c>
      <c r="F200" s="30">
        <v>363.16</v>
      </c>
      <c r="G200" s="30">
        <v>1389.34</v>
      </c>
      <c r="H200" s="29">
        <f t="shared" si="32"/>
        <v>15.290000000000077</v>
      </c>
      <c r="I200" s="29">
        <f t="shared" si="32"/>
        <v>7.5300000000000296</v>
      </c>
      <c r="J200" s="29">
        <f t="shared" si="32"/>
        <v>22.819999999999936</v>
      </c>
      <c r="K200" s="31">
        <v>4059.6655000000001</v>
      </c>
      <c r="L200" s="31">
        <v>0</v>
      </c>
      <c r="M200" s="31">
        <f>H200*M$6</f>
        <v>104.27780000000052</v>
      </c>
      <c r="N200" s="32">
        <f t="shared" si="41"/>
        <v>19.954500000000078</v>
      </c>
      <c r="O200" s="28">
        <f t="shared" si="33"/>
        <v>124.23230000000061</v>
      </c>
      <c r="P200" s="28"/>
      <c r="Q200" s="32">
        <f t="shared" si="39"/>
        <v>3935.4331999999995</v>
      </c>
      <c r="R200" s="32" t="str">
        <f t="shared" si="31"/>
        <v>№169</v>
      </c>
    </row>
    <row r="201" spans="1:18">
      <c r="A201" s="9" t="s">
        <v>214</v>
      </c>
      <c r="B201" s="29">
        <v>7301.37</v>
      </c>
      <c r="C201" s="29">
        <v>3541.32</v>
      </c>
      <c r="D201" s="29">
        <v>10842.7</v>
      </c>
      <c r="E201" s="30">
        <v>7372.59</v>
      </c>
      <c r="F201" s="30">
        <v>3550</v>
      </c>
      <c r="G201" s="30">
        <v>10922.6</v>
      </c>
      <c r="H201" s="29">
        <f t="shared" si="32"/>
        <v>71.220000000000255</v>
      </c>
      <c r="I201" s="29">
        <f t="shared" si="32"/>
        <v>8.6799999999998363</v>
      </c>
      <c r="J201" s="29">
        <f t="shared" si="32"/>
        <v>79.899999999999636</v>
      </c>
      <c r="K201" s="31">
        <v>-3429.4134000000004</v>
      </c>
      <c r="L201" s="31">
        <v>0</v>
      </c>
      <c r="M201" s="33">
        <f>H201*M$6</f>
        <v>485.72040000000175</v>
      </c>
      <c r="N201" s="4">
        <f t="shared" si="41"/>
        <v>23.001999999999565</v>
      </c>
      <c r="O201" s="9">
        <f t="shared" si="33"/>
        <v>508.7224000000013</v>
      </c>
      <c r="P201" s="9"/>
      <c r="Q201" s="4">
        <f t="shared" si="39"/>
        <v>-3938.1358000000018</v>
      </c>
      <c r="R201" s="4" t="str">
        <f t="shared" si="31"/>
        <v>№170</v>
      </c>
    </row>
    <row r="202" spans="1:18">
      <c r="A202" s="28" t="s">
        <v>215</v>
      </c>
      <c r="H202" s="29"/>
      <c r="I202" s="29"/>
      <c r="J202" s="29"/>
      <c r="K202" s="31">
        <v>18.241000000005442</v>
      </c>
      <c r="L202" s="31">
        <v>0</v>
      </c>
      <c r="M202" s="31">
        <f>H202*M$6</f>
        <v>0</v>
      </c>
      <c r="N202" s="32">
        <f t="shared" si="41"/>
        <v>0</v>
      </c>
      <c r="O202" s="28">
        <f t="shared" si="33"/>
        <v>0</v>
      </c>
      <c r="P202" s="28"/>
      <c r="Q202" s="32">
        <f t="shared" si="39"/>
        <v>18.241000000005442</v>
      </c>
      <c r="R202" s="32" t="str">
        <f t="shared" si="31"/>
        <v>№171 сбыт</v>
      </c>
    </row>
    <row r="203" spans="1:18">
      <c r="A203" s="9" t="s">
        <v>216</v>
      </c>
      <c r="H203" s="29"/>
      <c r="I203" s="29"/>
      <c r="J203" s="29"/>
      <c r="K203" s="31">
        <v>1.4999999998508429E-3</v>
      </c>
      <c r="L203" s="31">
        <v>0</v>
      </c>
      <c r="M203" s="33">
        <f>H203*M$6</f>
        <v>0</v>
      </c>
      <c r="N203" s="4">
        <f t="shared" si="41"/>
        <v>0</v>
      </c>
      <c r="O203" s="9">
        <f t="shared" si="33"/>
        <v>0</v>
      </c>
      <c r="P203" s="9"/>
      <c r="Q203" s="4">
        <f t="shared" si="39"/>
        <v>1.4999999998508429E-3</v>
      </c>
      <c r="R203" s="4" t="str">
        <f t="shared" ref="R203:R266" si="42">A203</f>
        <v>№172 сбыт</v>
      </c>
    </row>
    <row r="204" spans="1:18">
      <c r="A204" s="28" t="s">
        <v>217</v>
      </c>
      <c r="B204" s="29"/>
      <c r="C204" s="29"/>
      <c r="D204" s="29"/>
      <c r="E204" s="30"/>
      <c r="F204" s="30"/>
      <c r="G204" s="30"/>
      <c r="H204" s="29"/>
      <c r="I204" s="29"/>
      <c r="J204" s="29"/>
      <c r="K204" s="31">
        <v>105.44470000000439</v>
      </c>
      <c r="L204" s="31">
        <v>0</v>
      </c>
      <c r="M204" s="31"/>
      <c r="N204" s="32"/>
      <c r="O204" s="28"/>
      <c r="P204" s="28"/>
      <c r="Q204" s="32">
        <f t="shared" si="39"/>
        <v>105.44470000000439</v>
      </c>
      <c r="R204" s="32" t="str">
        <f t="shared" si="42"/>
        <v>№173 сбыт</v>
      </c>
    </row>
    <row r="205" spans="1:18">
      <c r="A205" s="9" t="s">
        <v>218</v>
      </c>
      <c r="H205" s="29"/>
      <c r="I205" s="29"/>
      <c r="J205" s="29"/>
      <c r="K205" s="31">
        <v>-1.3900000001228818E-2</v>
      </c>
      <c r="L205" s="31">
        <v>0</v>
      </c>
      <c r="M205" s="33"/>
      <c r="N205" s="4">
        <f>I205*N$6</f>
        <v>0</v>
      </c>
      <c r="O205" s="9">
        <f t="shared" ref="O205:O268" si="43">SUM(M205:N205)</f>
        <v>0</v>
      </c>
      <c r="P205" s="9"/>
      <c r="Q205" s="4">
        <f t="shared" ref="Q205:Q236" si="44">K205-O205+L205+P205</f>
        <v>-1.3900000001228818E-2</v>
      </c>
      <c r="R205" s="4" t="str">
        <f t="shared" si="42"/>
        <v xml:space="preserve">№174 </v>
      </c>
    </row>
    <row r="206" spans="1:18">
      <c r="A206" s="28" t="s">
        <v>219</v>
      </c>
      <c r="H206" s="29"/>
      <c r="I206" s="29"/>
      <c r="J206" s="29"/>
      <c r="K206" s="31">
        <v>0.80379999999695428</v>
      </c>
      <c r="L206" s="31">
        <v>0</v>
      </c>
      <c r="M206" s="31"/>
      <c r="N206" s="32">
        <f>I206*N$6</f>
        <v>0</v>
      </c>
      <c r="O206" s="28">
        <f t="shared" si="43"/>
        <v>0</v>
      </c>
      <c r="P206" s="28"/>
      <c r="Q206" s="32">
        <f t="shared" si="44"/>
        <v>0.80379999999695428</v>
      </c>
      <c r="R206" s="32" t="str">
        <f t="shared" si="42"/>
        <v>№175 сбыт</v>
      </c>
    </row>
    <row r="207" spans="1:18">
      <c r="A207" s="9" t="s">
        <v>220</v>
      </c>
      <c r="H207" s="29"/>
      <c r="I207" s="29"/>
      <c r="J207" s="29"/>
      <c r="K207" s="31">
        <v>-3.8000000022293534E-3</v>
      </c>
      <c r="L207" s="31">
        <v>0</v>
      </c>
      <c r="M207" s="33"/>
      <c r="N207" s="4"/>
      <c r="O207" s="9"/>
      <c r="P207" s="9"/>
      <c r="Q207" s="4">
        <f t="shared" si="44"/>
        <v>-3.8000000022293534E-3</v>
      </c>
      <c r="R207" s="4" t="str">
        <f t="shared" si="42"/>
        <v xml:space="preserve">№176\1 </v>
      </c>
    </row>
    <row r="208" spans="1:18">
      <c r="A208" s="28" t="s">
        <v>221</v>
      </c>
      <c r="H208" s="29"/>
      <c r="I208" s="29"/>
      <c r="J208" s="29"/>
      <c r="K208" s="31">
        <v>3.0000000042491592E-3</v>
      </c>
      <c r="L208" s="31">
        <v>0</v>
      </c>
      <c r="M208" s="31"/>
      <c r="N208" s="32"/>
      <c r="O208" s="28"/>
      <c r="P208" s="28"/>
      <c r="Q208" s="32">
        <f t="shared" si="44"/>
        <v>3.0000000042491592E-3</v>
      </c>
      <c r="R208" s="32" t="str">
        <f t="shared" si="42"/>
        <v xml:space="preserve">№176\2 </v>
      </c>
    </row>
    <row r="209" spans="1:18">
      <c r="A209" s="9" t="s">
        <v>222</v>
      </c>
      <c r="B209" s="29">
        <v>8426.44</v>
      </c>
      <c r="C209" s="29">
        <v>2251.88</v>
      </c>
      <c r="D209" s="29">
        <v>10678.33</v>
      </c>
      <c r="E209" s="30">
        <v>8647.0499999999993</v>
      </c>
      <c r="F209" s="30">
        <v>2295.4900000000002</v>
      </c>
      <c r="G209" s="30">
        <v>10942.550000000001</v>
      </c>
      <c r="H209" s="29">
        <f t="shared" ref="H209:J263" si="45">E209-B209</f>
        <v>220.60999999999876</v>
      </c>
      <c r="I209" s="29">
        <f t="shared" si="45"/>
        <v>43.610000000000127</v>
      </c>
      <c r="J209" s="29">
        <f t="shared" si="45"/>
        <v>264.22000000000116</v>
      </c>
      <c r="K209" s="31">
        <v>-1891.935600000003</v>
      </c>
      <c r="L209" s="31">
        <v>0</v>
      </c>
      <c r="M209" s="33">
        <f t="shared" ref="M209:N216" si="46">H209*M$6</f>
        <v>1504.5601999999917</v>
      </c>
      <c r="N209" s="4">
        <f t="shared" si="46"/>
        <v>115.56650000000033</v>
      </c>
      <c r="O209" s="9">
        <f t="shared" si="43"/>
        <v>1620.1266999999921</v>
      </c>
      <c r="P209" s="9"/>
      <c r="Q209" s="4">
        <f t="shared" si="44"/>
        <v>-3512.062299999995</v>
      </c>
      <c r="R209" s="4" t="str">
        <f t="shared" si="42"/>
        <v xml:space="preserve">№177 </v>
      </c>
    </row>
    <row r="210" spans="1:18">
      <c r="A210" s="28" t="s">
        <v>223</v>
      </c>
      <c r="B210" s="29">
        <v>4046.5</v>
      </c>
      <c r="C210" s="29">
        <v>2431.2400000000002</v>
      </c>
      <c r="D210" s="29">
        <v>6477.75</v>
      </c>
      <c r="E210" s="30">
        <v>4046.5</v>
      </c>
      <c r="F210" s="30">
        <v>2431.2400000000002</v>
      </c>
      <c r="G210" s="30">
        <v>6477.75</v>
      </c>
      <c r="H210" s="29">
        <f t="shared" si="45"/>
        <v>0</v>
      </c>
      <c r="I210" s="29">
        <f t="shared" si="45"/>
        <v>0</v>
      </c>
      <c r="J210" s="29">
        <f t="shared" si="45"/>
        <v>0</v>
      </c>
      <c r="K210" s="31">
        <v>1540.7799999999997</v>
      </c>
      <c r="L210" s="31">
        <v>0</v>
      </c>
      <c r="M210" s="31">
        <f t="shared" si="46"/>
        <v>0</v>
      </c>
      <c r="N210" s="32">
        <f t="shared" si="46"/>
        <v>0</v>
      </c>
      <c r="O210" s="28">
        <f>SUM(M210:N210)</f>
        <v>0</v>
      </c>
      <c r="P210" s="28"/>
      <c r="Q210" s="32">
        <f t="shared" si="44"/>
        <v>1540.7799999999997</v>
      </c>
      <c r="R210" s="32" t="str">
        <f t="shared" si="42"/>
        <v xml:space="preserve">№178 </v>
      </c>
    </row>
    <row r="211" spans="1:18">
      <c r="A211" s="9" t="s">
        <v>224</v>
      </c>
      <c r="B211" s="29">
        <v>3427.77</v>
      </c>
      <c r="C211" s="29">
        <v>2128.0300000000002</v>
      </c>
      <c r="D211" s="29">
        <v>5555.87</v>
      </c>
      <c r="E211" s="30">
        <v>3427.77</v>
      </c>
      <c r="F211" s="30">
        <v>2128.0300000000002</v>
      </c>
      <c r="G211" s="30">
        <v>5555.87</v>
      </c>
      <c r="H211" s="29">
        <f t="shared" si="45"/>
        <v>0</v>
      </c>
      <c r="I211" s="29">
        <f t="shared" si="45"/>
        <v>0</v>
      </c>
      <c r="J211" s="29">
        <f t="shared" si="45"/>
        <v>0</v>
      </c>
      <c r="K211" s="31">
        <v>0.21339999999942405</v>
      </c>
      <c r="L211" s="31">
        <v>0</v>
      </c>
      <c r="M211" s="33">
        <f t="shared" si="46"/>
        <v>0</v>
      </c>
      <c r="N211" s="4">
        <f t="shared" si="46"/>
        <v>0</v>
      </c>
      <c r="O211" s="9">
        <f t="shared" si="43"/>
        <v>0</v>
      </c>
      <c r="P211" s="9"/>
      <c r="Q211" s="4">
        <f t="shared" si="44"/>
        <v>0.21339999999942405</v>
      </c>
      <c r="R211" s="4" t="str">
        <f t="shared" si="42"/>
        <v xml:space="preserve">№179 </v>
      </c>
    </row>
    <row r="212" spans="1:18">
      <c r="A212" s="28" t="s">
        <v>225</v>
      </c>
      <c r="B212" s="29">
        <v>15771.36</v>
      </c>
      <c r="C212" s="29">
        <v>7985.9800000000005</v>
      </c>
      <c r="D212" s="29">
        <v>23757.350000000002</v>
      </c>
      <c r="E212" s="30">
        <v>15771.36</v>
      </c>
      <c r="F212" s="30">
        <v>7985.9800000000005</v>
      </c>
      <c r="G212" s="30">
        <v>23757.350000000002</v>
      </c>
      <c r="H212" s="29">
        <f t="shared" si="45"/>
        <v>0</v>
      </c>
      <c r="I212" s="29">
        <f t="shared" si="45"/>
        <v>0</v>
      </c>
      <c r="J212" s="29">
        <f t="shared" si="45"/>
        <v>0</v>
      </c>
      <c r="K212" s="31">
        <v>224.99679999999626</v>
      </c>
      <c r="L212" s="31">
        <v>0</v>
      </c>
      <c r="M212" s="31">
        <f t="shared" si="46"/>
        <v>0</v>
      </c>
      <c r="N212" s="32">
        <f t="shared" si="46"/>
        <v>0</v>
      </c>
      <c r="O212" s="28">
        <f t="shared" si="43"/>
        <v>0</v>
      </c>
      <c r="P212" s="28"/>
      <c r="Q212" s="32">
        <f t="shared" si="44"/>
        <v>224.99679999999626</v>
      </c>
      <c r="R212" s="32" t="str">
        <f t="shared" si="42"/>
        <v xml:space="preserve">№180 </v>
      </c>
    </row>
    <row r="213" spans="1:18">
      <c r="A213" s="9" t="s">
        <v>226</v>
      </c>
      <c r="B213" s="29">
        <v>6278.39</v>
      </c>
      <c r="C213" s="29">
        <v>6677.89</v>
      </c>
      <c r="D213" s="29">
        <v>12956.35</v>
      </c>
      <c r="E213" s="30">
        <v>6597.37</v>
      </c>
      <c r="F213" s="30">
        <v>6767.75</v>
      </c>
      <c r="G213" s="30">
        <v>13365.17</v>
      </c>
      <c r="H213" s="29">
        <f t="shared" si="45"/>
        <v>318.97999999999956</v>
      </c>
      <c r="I213" s="29">
        <f t="shared" si="45"/>
        <v>89.859999999999673</v>
      </c>
      <c r="J213" s="29">
        <f t="shared" si="45"/>
        <v>408.81999999999971</v>
      </c>
      <c r="K213" s="31">
        <v>-2888.1687000000029</v>
      </c>
      <c r="L213" s="31">
        <v>5000</v>
      </c>
      <c r="M213" s="33">
        <f t="shared" si="46"/>
        <v>2175.4435999999973</v>
      </c>
      <c r="N213" s="4">
        <f t="shared" si="46"/>
        <v>238.12899999999914</v>
      </c>
      <c r="O213" s="9">
        <f t="shared" si="43"/>
        <v>2413.5725999999963</v>
      </c>
      <c r="P213" s="9"/>
      <c r="Q213" s="4">
        <f t="shared" si="44"/>
        <v>-301.74129999999968</v>
      </c>
      <c r="R213" s="4" t="str">
        <f t="shared" si="42"/>
        <v xml:space="preserve">№181 </v>
      </c>
    </row>
    <row r="214" spans="1:18">
      <c r="A214" s="28" t="s">
        <v>227</v>
      </c>
      <c r="B214" s="29">
        <v>34440.53</v>
      </c>
      <c r="C214" s="29">
        <v>41412.28</v>
      </c>
      <c r="D214" s="29">
        <v>75852.960000000006</v>
      </c>
      <c r="E214" s="30">
        <v>34440.53</v>
      </c>
      <c r="F214" s="30">
        <v>41412.28</v>
      </c>
      <c r="G214" s="30">
        <v>75852.960000000006</v>
      </c>
      <c r="H214" s="29">
        <f t="shared" si="45"/>
        <v>0</v>
      </c>
      <c r="I214" s="29">
        <f t="shared" si="45"/>
        <v>0</v>
      </c>
      <c r="J214" s="29">
        <f t="shared" si="45"/>
        <v>0</v>
      </c>
      <c r="K214" s="31">
        <v>97.697499999996595</v>
      </c>
      <c r="L214" s="31">
        <v>0</v>
      </c>
      <c r="M214" s="31">
        <f t="shared" si="46"/>
        <v>0</v>
      </c>
      <c r="N214" s="32">
        <f t="shared" si="46"/>
        <v>0</v>
      </c>
      <c r="O214" s="28">
        <f t="shared" si="43"/>
        <v>0</v>
      </c>
      <c r="P214" s="28"/>
      <c r="Q214" s="32">
        <f t="shared" si="44"/>
        <v>97.697499999996595</v>
      </c>
      <c r="R214" s="32" t="str">
        <f t="shared" si="42"/>
        <v xml:space="preserve">№182 </v>
      </c>
    </row>
    <row r="215" spans="1:18">
      <c r="A215" s="9" t="s">
        <v>228</v>
      </c>
      <c r="B215" s="29">
        <v>4022.46</v>
      </c>
      <c r="C215" s="29">
        <v>874.36</v>
      </c>
      <c r="D215" s="29">
        <v>4896.83</v>
      </c>
      <c r="E215" s="30">
        <v>4022.46</v>
      </c>
      <c r="F215" s="30">
        <v>874.36</v>
      </c>
      <c r="G215" s="30">
        <v>4896.83</v>
      </c>
      <c r="H215" s="29">
        <f t="shared" si="45"/>
        <v>0</v>
      </c>
      <c r="I215" s="29">
        <f t="shared" si="45"/>
        <v>0</v>
      </c>
      <c r="J215" s="29">
        <f t="shared" si="45"/>
        <v>0</v>
      </c>
      <c r="K215" s="31">
        <v>-115.56760000000031</v>
      </c>
      <c r="L215" s="31">
        <v>0</v>
      </c>
      <c r="M215" s="33">
        <f t="shared" si="46"/>
        <v>0</v>
      </c>
      <c r="N215" s="4">
        <f t="shared" si="46"/>
        <v>0</v>
      </c>
      <c r="O215" s="9">
        <f t="shared" si="43"/>
        <v>0</v>
      </c>
      <c r="P215" s="9"/>
      <c r="Q215" s="4">
        <f t="shared" si="44"/>
        <v>-115.56760000000031</v>
      </c>
      <c r="R215" s="4" t="str">
        <f t="shared" si="42"/>
        <v xml:space="preserve">№183 </v>
      </c>
    </row>
    <row r="216" spans="1:18">
      <c r="A216" s="28" t="s">
        <v>229</v>
      </c>
      <c r="B216" s="29">
        <v>18350.830000000002</v>
      </c>
      <c r="C216" s="29">
        <v>8675.52</v>
      </c>
      <c r="D216" s="29">
        <v>27026.37</v>
      </c>
      <c r="E216" s="30">
        <v>18692.88</v>
      </c>
      <c r="F216" s="30">
        <v>8832.94</v>
      </c>
      <c r="G216" s="30">
        <v>27525.84</v>
      </c>
      <c r="H216" s="29">
        <f t="shared" si="45"/>
        <v>342.04999999999927</v>
      </c>
      <c r="I216" s="29">
        <f t="shared" si="45"/>
        <v>157.42000000000007</v>
      </c>
      <c r="J216" s="29">
        <f t="shared" si="45"/>
        <v>499.47000000000116</v>
      </c>
      <c r="K216" s="31">
        <v>-2254.8115000000089</v>
      </c>
      <c r="L216" s="31">
        <v>2700</v>
      </c>
      <c r="M216" s="31">
        <f t="shared" si="46"/>
        <v>2332.7809999999949</v>
      </c>
      <c r="N216" s="32">
        <f t="shared" si="46"/>
        <v>417.16300000000018</v>
      </c>
      <c r="O216" s="28">
        <f t="shared" si="43"/>
        <v>2749.943999999995</v>
      </c>
      <c r="P216" s="28"/>
      <c r="Q216" s="32">
        <f t="shared" si="44"/>
        <v>-2304.7555000000038</v>
      </c>
      <c r="R216" s="32" t="str">
        <f t="shared" si="42"/>
        <v xml:space="preserve">№184 </v>
      </c>
    </row>
    <row r="217" spans="1:18">
      <c r="A217" s="9" t="s">
        <v>230</v>
      </c>
      <c r="H217" s="29"/>
      <c r="I217" s="29"/>
      <c r="J217" s="29"/>
      <c r="K217" s="31">
        <v>-6.5025999999999513</v>
      </c>
      <c r="L217" s="31">
        <v>100</v>
      </c>
      <c r="M217" s="33"/>
      <c r="N217" s="4">
        <f t="shared" ref="N217:N222" si="47">I217*N$6</f>
        <v>0</v>
      </c>
      <c r="O217" s="9">
        <f t="shared" si="43"/>
        <v>0</v>
      </c>
      <c r="P217" s="9"/>
      <c r="Q217" s="4">
        <f t="shared" si="44"/>
        <v>93.497400000000056</v>
      </c>
      <c r="R217" s="4" t="str">
        <f t="shared" si="42"/>
        <v xml:space="preserve">№185 </v>
      </c>
    </row>
    <row r="218" spans="1:18">
      <c r="A218" s="28" t="s">
        <v>231</v>
      </c>
      <c r="H218" s="29"/>
      <c r="I218" s="29"/>
      <c r="J218" s="29"/>
      <c r="K218" s="31">
        <v>-1087.9956000000004</v>
      </c>
      <c r="L218" s="31">
        <v>0</v>
      </c>
      <c r="M218" s="31">
        <f>H218*M$6</f>
        <v>0</v>
      </c>
      <c r="N218" s="32">
        <f t="shared" si="47"/>
        <v>0</v>
      </c>
      <c r="O218" s="28">
        <f t="shared" si="43"/>
        <v>0</v>
      </c>
      <c r="P218" s="28"/>
      <c r="Q218" s="32">
        <f t="shared" si="44"/>
        <v>-1087.9956000000004</v>
      </c>
      <c r="R218" s="32" t="str">
        <f t="shared" si="42"/>
        <v xml:space="preserve">№186 </v>
      </c>
    </row>
    <row r="219" spans="1:18">
      <c r="A219" s="9" t="s">
        <v>232</v>
      </c>
      <c r="H219" s="29"/>
      <c r="I219" s="29"/>
      <c r="J219" s="29"/>
      <c r="K219" s="31">
        <v>456.75890000000038</v>
      </c>
      <c r="L219" s="31">
        <v>0</v>
      </c>
      <c r="M219" s="33"/>
      <c r="N219" s="4">
        <f t="shared" si="47"/>
        <v>0</v>
      </c>
      <c r="O219" s="9">
        <f t="shared" si="43"/>
        <v>0</v>
      </c>
      <c r="P219" s="9"/>
      <c r="Q219" s="4">
        <f t="shared" si="44"/>
        <v>456.75890000000038</v>
      </c>
      <c r="R219" s="4" t="str">
        <f t="shared" si="42"/>
        <v>№187 сбыт</v>
      </c>
    </row>
    <row r="220" spans="1:18">
      <c r="A220" s="28" t="s">
        <v>233</v>
      </c>
      <c r="H220" s="29"/>
      <c r="I220" s="29"/>
      <c r="J220" s="29"/>
      <c r="K220" s="31">
        <v>34.937099999999191</v>
      </c>
      <c r="L220" s="31">
        <v>0</v>
      </c>
      <c r="M220" s="31">
        <f>H220*M$6</f>
        <v>0</v>
      </c>
      <c r="N220" s="32">
        <f t="shared" si="47"/>
        <v>0</v>
      </c>
      <c r="O220" s="28">
        <f t="shared" si="43"/>
        <v>0</v>
      </c>
      <c r="P220" s="28"/>
      <c r="Q220" s="32">
        <f t="shared" si="44"/>
        <v>34.937099999999191</v>
      </c>
      <c r="R220" s="32" t="str">
        <f t="shared" si="42"/>
        <v>№188\1</v>
      </c>
    </row>
    <row r="221" spans="1:18">
      <c r="A221" s="9" t="s">
        <v>234</v>
      </c>
      <c r="H221" s="29"/>
      <c r="I221" s="29"/>
      <c r="J221" s="29"/>
      <c r="K221" s="31">
        <v>4015.6006999999977</v>
      </c>
      <c r="L221" s="31">
        <v>0</v>
      </c>
      <c r="M221" s="33">
        <f>H221*M$6</f>
        <v>0</v>
      </c>
      <c r="N221" s="4">
        <f t="shared" si="47"/>
        <v>0</v>
      </c>
      <c r="O221" s="9">
        <f t="shared" si="43"/>
        <v>0</v>
      </c>
      <c r="P221" s="9"/>
      <c r="Q221" s="4">
        <f t="shared" si="44"/>
        <v>4015.6006999999977</v>
      </c>
      <c r="R221" s="4" t="str">
        <f t="shared" si="42"/>
        <v xml:space="preserve">№188\2 </v>
      </c>
    </row>
    <row r="222" spans="1:18">
      <c r="A222" s="28" t="s">
        <v>235</v>
      </c>
      <c r="B222" s="29">
        <v>9005.380000000001</v>
      </c>
      <c r="C222" s="29">
        <v>4423.21</v>
      </c>
      <c r="D222" s="29">
        <v>13428.62</v>
      </c>
      <c r="E222" s="30">
        <v>9092.2900000000009</v>
      </c>
      <c r="F222" s="30">
        <v>4436.33</v>
      </c>
      <c r="G222" s="30">
        <v>13528.66</v>
      </c>
      <c r="H222" s="29">
        <f t="shared" si="45"/>
        <v>86.909999999999854</v>
      </c>
      <c r="I222" s="29">
        <f t="shared" si="45"/>
        <v>13.119999999999891</v>
      </c>
      <c r="J222" s="29">
        <f t="shared" si="45"/>
        <v>100.03999999999905</v>
      </c>
      <c r="K222" s="31">
        <v>-737.74770000000626</v>
      </c>
      <c r="L222" s="31">
        <v>0</v>
      </c>
      <c r="M222" s="31">
        <f>H222*M$6</f>
        <v>592.72619999999904</v>
      </c>
      <c r="N222" s="32">
        <f t="shared" si="47"/>
        <v>34.767999999999709</v>
      </c>
      <c r="O222" s="28">
        <f t="shared" si="43"/>
        <v>627.49419999999873</v>
      </c>
      <c r="P222" s="28"/>
      <c r="Q222" s="32">
        <f t="shared" si="44"/>
        <v>-1365.241900000005</v>
      </c>
      <c r="R222" s="32" t="str">
        <f t="shared" si="42"/>
        <v xml:space="preserve">№189 </v>
      </c>
    </row>
    <row r="223" spans="1:18">
      <c r="A223" s="9" t="s">
        <v>236</v>
      </c>
      <c r="B223" s="38"/>
      <c r="C223" s="38"/>
      <c r="D223" s="38"/>
      <c r="E223" s="38"/>
      <c r="F223" s="38"/>
      <c r="G223" s="38"/>
      <c r="H223" s="29"/>
      <c r="I223" s="29"/>
      <c r="J223" s="29"/>
      <c r="K223" s="31">
        <v>-3004.9317999999989</v>
      </c>
      <c r="L223" s="31">
        <v>3005</v>
      </c>
      <c r="M223" s="33"/>
      <c r="N223" s="4"/>
      <c r="O223" s="9"/>
      <c r="P223" s="9"/>
      <c r="Q223" s="4">
        <f t="shared" si="44"/>
        <v>6.8200000001070293E-2</v>
      </c>
      <c r="R223" s="4" t="str">
        <f t="shared" si="42"/>
        <v xml:space="preserve">№190 </v>
      </c>
    </row>
    <row r="224" spans="1:18">
      <c r="A224" s="28" t="s">
        <v>237</v>
      </c>
      <c r="B224" s="29">
        <v>1467.47</v>
      </c>
      <c r="C224" s="29">
        <v>923.44</v>
      </c>
      <c r="D224" s="29">
        <v>2390.92</v>
      </c>
      <c r="E224" s="30">
        <v>1467.47</v>
      </c>
      <c r="F224" s="30">
        <v>923.44</v>
      </c>
      <c r="G224" s="30">
        <v>2390.92</v>
      </c>
      <c r="H224" s="29">
        <f t="shared" si="45"/>
        <v>0</v>
      </c>
      <c r="I224" s="29">
        <f t="shared" si="45"/>
        <v>0</v>
      </c>
      <c r="J224" s="29">
        <f t="shared" si="45"/>
        <v>0</v>
      </c>
      <c r="K224" s="31">
        <v>84.592800000000807</v>
      </c>
      <c r="L224" s="31">
        <v>0</v>
      </c>
      <c r="M224" s="31">
        <f t="shared" ref="M224:M233" si="48">H224*M$6</f>
        <v>0</v>
      </c>
      <c r="N224" s="32">
        <f t="shared" ref="N224:N233" si="49">I224*N$6</f>
        <v>0</v>
      </c>
      <c r="O224" s="28">
        <f>SUM(M224:N224)</f>
        <v>0</v>
      </c>
      <c r="P224" s="28"/>
      <c r="Q224" s="32">
        <f t="shared" si="44"/>
        <v>84.592800000000807</v>
      </c>
      <c r="R224" s="32" t="str">
        <f t="shared" si="42"/>
        <v xml:space="preserve">№191 </v>
      </c>
    </row>
    <row r="225" spans="1:18">
      <c r="A225" s="9" t="s">
        <v>238</v>
      </c>
      <c r="H225" s="29"/>
      <c r="I225" s="29"/>
      <c r="J225" s="29"/>
      <c r="K225" s="31">
        <v>6844.78</v>
      </c>
      <c r="L225" s="31">
        <v>0</v>
      </c>
      <c r="M225" s="33">
        <f t="shared" si="48"/>
        <v>0</v>
      </c>
      <c r="N225" s="4">
        <f t="shared" si="49"/>
        <v>0</v>
      </c>
      <c r="O225" s="9">
        <f t="shared" si="43"/>
        <v>0</v>
      </c>
      <c r="P225" s="9"/>
      <c r="Q225" s="4">
        <f t="shared" si="44"/>
        <v>6844.78</v>
      </c>
      <c r="R225" s="4" t="str">
        <f t="shared" si="42"/>
        <v>№202 сбыт</v>
      </c>
    </row>
    <row r="226" spans="1:18">
      <c r="A226" s="28" t="s">
        <v>239</v>
      </c>
      <c r="B226" s="29">
        <v>521.06000000000006</v>
      </c>
      <c r="C226" s="29">
        <v>200.73000000000002</v>
      </c>
      <c r="D226" s="29">
        <v>721.80000000000007</v>
      </c>
      <c r="E226" s="30">
        <v>521.06000000000006</v>
      </c>
      <c r="F226" s="30">
        <v>200.73000000000002</v>
      </c>
      <c r="G226" s="30">
        <v>721.80000000000007</v>
      </c>
      <c r="H226" s="29">
        <f t="shared" si="45"/>
        <v>0</v>
      </c>
      <c r="I226" s="29">
        <f t="shared" si="45"/>
        <v>0</v>
      </c>
      <c r="J226" s="29">
        <f t="shared" si="45"/>
        <v>0</v>
      </c>
      <c r="K226" s="31">
        <v>227.97589999999943</v>
      </c>
      <c r="L226" s="31">
        <v>1000</v>
      </c>
      <c r="M226" s="31">
        <f t="shared" si="48"/>
        <v>0</v>
      </c>
      <c r="N226" s="32">
        <f t="shared" si="49"/>
        <v>0</v>
      </c>
      <c r="O226" s="28">
        <f t="shared" si="43"/>
        <v>0</v>
      </c>
      <c r="P226" s="28"/>
      <c r="Q226" s="32">
        <f t="shared" si="44"/>
        <v>1227.9758999999995</v>
      </c>
      <c r="R226" s="32" t="str">
        <f t="shared" si="42"/>
        <v xml:space="preserve">№203 </v>
      </c>
    </row>
    <row r="227" spans="1:18">
      <c r="A227" s="9" t="s">
        <v>240</v>
      </c>
      <c r="B227" s="29">
        <v>5336.42</v>
      </c>
      <c r="C227" s="29">
        <v>2496.42</v>
      </c>
      <c r="D227" s="29">
        <v>7832.8600000000006</v>
      </c>
      <c r="E227" s="30">
        <v>5337.54</v>
      </c>
      <c r="F227" s="30">
        <v>2496.7800000000002</v>
      </c>
      <c r="G227" s="30">
        <v>7834.34</v>
      </c>
      <c r="H227" s="29">
        <f t="shared" si="45"/>
        <v>1.1199999999998909</v>
      </c>
      <c r="I227" s="29">
        <f t="shared" si="45"/>
        <v>0.36000000000012733</v>
      </c>
      <c r="J227" s="29">
        <f t="shared" si="45"/>
        <v>1.4799999999995634</v>
      </c>
      <c r="K227" s="31">
        <v>-21562.44</v>
      </c>
      <c r="L227" s="31">
        <v>0</v>
      </c>
      <c r="M227" s="33">
        <f t="shared" si="48"/>
        <v>7.6383999999992556</v>
      </c>
      <c r="N227" s="4">
        <f t="shared" si="49"/>
        <v>0.95400000000033736</v>
      </c>
      <c r="O227" s="9">
        <f t="shared" si="43"/>
        <v>8.5923999999995928</v>
      </c>
      <c r="P227" s="9"/>
      <c r="Q227" s="4">
        <f t="shared" si="44"/>
        <v>-21571.0324</v>
      </c>
      <c r="R227" s="4" t="str">
        <f t="shared" si="42"/>
        <v xml:space="preserve">№204 </v>
      </c>
    </row>
    <row r="228" spans="1:18">
      <c r="A228" s="28" t="s">
        <v>241</v>
      </c>
      <c r="B228" s="29">
        <v>167.55</v>
      </c>
      <c r="C228" s="29">
        <v>192.74</v>
      </c>
      <c r="D228" s="29">
        <v>360.3</v>
      </c>
      <c r="E228" s="30">
        <v>167.55</v>
      </c>
      <c r="F228" s="30">
        <v>192.74</v>
      </c>
      <c r="G228" s="30">
        <v>360.3</v>
      </c>
      <c r="H228" s="29">
        <f t="shared" si="45"/>
        <v>0</v>
      </c>
      <c r="I228" s="29">
        <f t="shared" si="45"/>
        <v>0</v>
      </c>
      <c r="J228" s="29">
        <f t="shared" si="45"/>
        <v>0</v>
      </c>
      <c r="K228" s="31">
        <v>64.650799999999975</v>
      </c>
      <c r="L228" s="31">
        <v>0</v>
      </c>
      <c r="M228" s="31">
        <f t="shared" si="48"/>
        <v>0</v>
      </c>
      <c r="N228" s="32">
        <f t="shared" si="49"/>
        <v>0</v>
      </c>
      <c r="O228" s="28">
        <f t="shared" si="43"/>
        <v>0</v>
      </c>
      <c r="P228" s="28"/>
      <c r="Q228" s="32">
        <f t="shared" si="44"/>
        <v>64.650799999999975</v>
      </c>
      <c r="R228" s="32" t="str">
        <f t="shared" si="42"/>
        <v xml:space="preserve">№205 </v>
      </c>
    </row>
    <row r="229" spans="1:18">
      <c r="A229" s="9" t="s">
        <v>242</v>
      </c>
      <c r="B229" s="29">
        <v>4859</v>
      </c>
      <c r="C229" s="29">
        <v>3704.38</v>
      </c>
      <c r="D229" s="29">
        <v>8563.42</v>
      </c>
      <c r="E229" s="30">
        <v>4859</v>
      </c>
      <c r="F229" s="30">
        <v>3704.38</v>
      </c>
      <c r="G229" s="30">
        <v>8563.42</v>
      </c>
      <c r="H229" s="29">
        <f t="shared" si="45"/>
        <v>0</v>
      </c>
      <c r="I229" s="29">
        <f t="shared" si="45"/>
        <v>0</v>
      </c>
      <c r="J229" s="29">
        <f t="shared" si="45"/>
        <v>0</v>
      </c>
      <c r="K229" s="31">
        <v>3611.4899999999989</v>
      </c>
      <c r="L229" s="31">
        <v>0</v>
      </c>
      <c r="M229" s="33">
        <f t="shared" si="48"/>
        <v>0</v>
      </c>
      <c r="N229" s="4">
        <f t="shared" si="49"/>
        <v>0</v>
      </c>
      <c r="O229" s="9">
        <f t="shared" si="43"/>
        <v>0</v>
      </c>
      <c r="P229" s="9"/>
      <c r="Q229" s="4">
        <f t="shared" si="44"/>
        <v>3611.4899999999989</v>
      </c>
      <c r="R229" s="4" t="str">
        <f t="shared" si="42"/>
        <v xml:space="preserve">№206 </v>
      </c>
    </row>
    <row r="230" spans="1:18">
      <c r="A230" s="28" t="s">
        <v>243</v>
      </c>
      <c r="B230" s="29">
        <v>5890.32</v>
      </c>
      <c r="C230" s="29">
        <v>3301.29</v>
      </c>
      <c r="D230" s="29">
        <v>9191.6200000000008</v>
      </c>
      <c r="E230" s="30">
        <v>5890.32</v>
      </c>
      <c r="F230" s="30">
        <v>3301.29</v>
      </c>
      <c r="G230" s="30">
        <v>9191.6200000000008</v>
      </c>
      <c r="H230" s="29">
        <f t="shared" si="45"/>
        <v>0</v>
      </c>
      <c r="I230" s="29">
        <f t="shared" si="45"/>
        <v>0</v>
      </c>
      <c r="J230" s="29">
        <f t="shared" si="45"/>
        <v>0</v>
      </c>
      <c r="K230" s="31">
        <v>-67.061799999998343</v>
      </c>
      <c r="L230" s="31">
        <v>0</v>
      </c>
      <c r="M230" s="31">
        <f t="shared" si="48"/>
        <v>0</v>
      </c>
      <c r="N230" s="32">
        <f t="shared" si="49"/>
        <v>0</v>
      </c>
      <c r="O230" s="28">
        <f t="shared" si="43"/>
        <v>0</v>
      </c>
      <c r="P230" s="28"/>
      <c r="Q230" s="32">
        <f t="shared" si="44"/>
        <v>-67.061799999998343</v>
      </c>
      <c r="R230" s="32" t="str">
        <f t="shared" si="42"/>
        <v xml:space="preserve">№207 </v>
      </c>
    </row>
    <row r="231" spans="1:18">
      <c r="A231" s="9" t="s">
        <v>244</v>
      </c>
      <c r="B231" s="29">
        <v>10048.92</v>
      </c>
      <c r="C231" s="29">
        <v>4051.76</v>
      </c>
      <c r="D231" s="29">
        <v>14100.7</v>
      </c>
      <c r="E231" s="30">
        <v>10051.52</v>
      </c>
      <c r="F231" s="30">
        <v>4052.4700000000003</v>
      </c>
      <c r="G231" s="30">
        <v>14104.01</v>
      </c>
      <c r="H231" s="29">
        <f t="shared" si="45"/>
        <v>2.6000000000003638</v>
      </c>
      <c r="I231" s="29">
        <f t="shared" si="45"/>
        <v>0.71000000000003638</v>
      </c>
      <c r="J231" s="29">
        <f t="shared" si="45"/>
        <v>3.3099999999994907</v>
      </c>
      <c r="K231" s="31">
        <v>-627.64440000000104</v>
      </c>
      <c r="L231" s="31">
        <v>0</v>
      </c>
      <c r="M231" s="29">
        <f t="shared" si="48"/>
        <v>17.732000000002483</v>
      </c>
      <c r="N231" s="4">
        <f t="shared" si="49"/>
        <v>1.8815000000000963</v>
      </c>
      <c r="O231" s="9">
        <f t="shared" si="43"/>
        <v>19.613500000002578</v>
      </c>
      <c r="P231" s="9"/>
      <c r="Q231" s="4">
        <f t="shared" si="44"/>
        <v>-647.25790000000359</v>
      </c>
      <c r="R231" s="4" t="str">
        <f t="shared" si="42"/>
        <v xml:space="preserve">№208 </v>
      </c>
    </row>
    <row r="232" spans="1:18">
      <c r="A232" s="28" t="s">
        <v>245</v>
      </c>
      <c r="H232" s="29"/>
      <c r="I232" s="29"/>
      <c r="J232" s="29"/>
      <c r="K232" s="31">
        <v>4925.0938999999989</v>
      </c>
      <c r="L232" s="31">
        <v>0</v>
      </c>
      <c r="M232" s="31">
        <f t="shared" si="48"/>
        <v>0</v>
      </c>
      <c r="N232" s="32">
        <f t="shared" si="49"/>
        <v>0</v>
      </c>
      <c r="O232" s="28">
        <f t="shared" si="43"/>
        <v>0</v>
      </c>
      <c r="P232" s="28"/>
      <c r="Q232" s="32">
        <f t="shared" si="44"/>
        <v>4925.0938999999989</v>
      </c>
      <c r="R232" s="32" t="str">
        <f t="shared" si="42"/>
        <v xml:space="preserve">№209 </v>
      </c>
    </row>
    <row r="233" spans="1:18">
      <c r="A233" s="9" t="s">
        <v>246</v>
      </c>
      <c r="H233" s="29"/>
      <c r="I233" s="29"/>
      <c r="J233" s="29"/>
      <c r="K233" s="31">
        <v>-4130.8124999999982</v>
      </c>
      <c r="L233" s="31">
        <v>4237</v>
      </c>
      <c r="M233" s="33">
        <f t="shared" si="48"/>
        <v>0</v>
      </c>
      <c r="N233" s="4">
        <f t="shared" si="49"/>
        <v>0</v>
      </c>
      <c r="O233" s="9">
        <f t="shared" si="43"/>
        <v>0</v>
      </c>
      <c r="P233" s="9"/>
      <c r="Q233" s="4">
        <f t="shared" si="44"/>
        <v>106.18750000000182</v>
      </c>
      <c r="R233" s="4" t="str">
        <f t="shared" si="42"/>
        <v xml:space="preserve">№210 </v>
      </c>
    </row>
    <row r="234" spans="1:18">
      <c r="A234" s="28" t="s">
        <v>247</v>
      </c>
      <c r="H234" s="29"/>
      <c r="I234" s="29"/>
      <c r="J234" s="29"/>
      <c r="K234" s="31">
        <v>1.8999999992956873E-3</v>
      </c>
      <c r="L234" s="31">
        <v>0</v>
      </c>
      <c r="M234" s="31"/>
      <c r="N234" s="32">
        <f t="shared" ref="N234:N239" si="50">I234*N$6</f>
        <v>0</v>
      </c>
      <c r="O234" s="28">
        <f t="shared" si="43"/>
        <v>0</v>
      </c>
      <c r="P234" s="28"/>
      <c r="Q234" s="32">
        <f t="shared" si="44"/>
        <v>1.8999999992956873E-3</v>
      </c>
      <c r="R234" s="32" t="str">
        <f t="shared" si="42"/>
        <v>№210а сбыт</v>
      </c>
    </row>
    <row r="235" spans="1:18">
      <c r="A235" s="9" t="s">
        <v>248</v>
      </c>
      <c r="B235" s="29">
        <v>7004.27</v>
      </c>
      <c r="C235" s="29">
        <v>3538.9700000000003</v>
      </c>
      <c r="D235" s="29">
        <v>10543.25</v>
      </c>
      <c r="E235" s="30">
        <v>7006.2</v>
      </c>
      <c r="F235" s="30">
        <v>3539.4700000000003</v>
      </c>
      <c r="G235" s="30">
        <v>10545.68</v>
      </c>
      <c r="H235" s="29">
        <f t="shared" si="45"/>
        <v>1.9299999999993815</v>
      </c>
      <c r="I235" s="29">
        <f t="shared" si="45"/>
        <v>0.5</v>
      </c>
      <c r="J235" s="29">
        <f t="shared" si="45"/>
        <v>2.430000000000291</v>
      </c>
      <c r="K235" s="31">
        <v>-347.87800000000425</v>
      </c>
      <c r="L235" s="31">
        <v>500</v>
      </c>
      <c r="M235" s="29">
        <f>H235*M$6</f>
        <v>13.162599999995782</v>
      </c>
      <c r="N235" s="4">
        <f t="shared" si="50"/>
        <v>1.325</v>
      </c>
      <c r="O235" s="9">
        <f t="shared" si="43"/>
        <v>14.487599999995782</v>
      </c>
      <c r="P235" s="9"/>
      <c r="Q235" s="4">
        <f t="shared" si="44"/>
        <v>137.63439999999997</v>
      </c>
      <c r="R235" s="4" t="str">
        <f t="shared" si="42"/>
        <v xml:space="preserve">№211 </v>
      </c>
    </row>
    <row r="236" spans="1:18">
      <c r="A236" s="28" t="s">
        <v>249</v>
      </c>
      <c r="B236" s="29">
        <v>7638.47</v>
      </c>
      <c r="C236" s="29">
        <v>3356.9700000000003</v>
      </c>
      <c r="D236" s="29">
        <v>10995.45</v>
      </c>
      <c r="E236" s="30">
        <v>7645.2</v>
      </c>
      <c r="F236" s="30">
        <v>3358.17</v>
      </c>
      <c r="G236" s="30">
        <v>11003.380000000001</v>
      </c>
      <c r="H236" s="29">
        <f t="shared" si="45"/>
        <v>6.7299999999995634</v>
      </c>
      <c r="I236" s="29">
        <f t="shared" si="45"/>
        <v>1.1999999999998181</v>
      </c>
      <c r="J236" s="29">
        <f t="shared" si="45"/>
        <v>7.930000000000291</v>
      </c>
      <c r="K236" s="31">
        <v>-1468.8044000000029</v>
      </c>
      <c r="L236" s="31">
        <v>0</v>
      </c>
      <c r="M236" s="31">
        <f>H236*M$6</f>
        <v>45.898599999997025</v>
      </c>
      <c r="N236" s="32">
        <f t="shared" si="50"/>
        <v>3.1799999999995179</v>
      </c>
      <c r="O236" s="28">
        <f t="shared" si="43"/>
        <v>49.078599999996541</v>
      </c>
      <c r="P236" s="28"/>
      <c r="Q236" s="32">
        <f t="shared" si="44"/>
        <v>-1517.8829999999996</v>
      </c>
      <c r="R236" s="32" t="str">
        <f t="shared" si="42"/>
        <v xml:space="preserve">№212 </v>
      </c>
    </row>
    <row r="237" spans="1:18">
      <c r="A237" s="9" t="s">
        <v>250</v>
      </c>
      <c r="B237" s="29">
        <v>1332.44</v>
      </c>
      <c r="C237" s="29">
        <v>981.39</v>
      </c>
      <c r="D237" s="29">
        <v>2313.85</v>
      </c>
      <c r="E237" s="30">
        <v>1332.44</v>
      </c>
      <c r="F237" s="30">
        <v>981.39</v>
      </c>
      <c r="G237" s="30">
        <v>2313.85</v>
      </c>
      <c r="H237" s="29">
        <f t="shared" si="45"/>
        <v>0</v>
      </c>
      <c r="I237" s="29">
        <f t="shared" si="45"/>
        <v>0</v>
      </c>
      <c r="J237" s="29">
        <f t="shared" si="45"/>
        <v>0</v>
      </c>
      <c r="K237" s="31">
        <v>116.3176999999969</v>
      </c>
      <c r="L237" s="31">
        <v>0</v>
      </c>
      <c r="M237" s="33">
        <f>H237*M$6</f>
        <v>0</v>
      </c>
      <c r="N237" s="4">
        <f t="shared" si="50"/>
        <v>0</v>
      </c>
      <c r="O237" s="9">
        <f t="shared" si="43"/>
        <v>0</v>
      </c>
      <c r="P237" s="9"/>
      <c r="Q237" s="4">
        <f t="shared" ref="Q237:Q268" si="51">K237-O237+L237+P237</f>
        <v>116.3176999999969</v>
      </c>
      <c r="R237" s="4" t="str">
        <f t="shared" si="42"/>
        <v xml:space="preserve">№213 </v>
      </c>
    </row>
    <row r="238" spans="1:18">
      <c r="A238" s="28" t="s">
        <v>251</v>
      </c>
      <c r="B238" s="29">
        <v>24400.420000000002</v>
      </c>
      <c r="C238" s="29">
        <v>11927.960000000001</v>
      </c>
      <c r="D238" s="29">
        <v>36328.39</v>
      </c>
      <c r="E238" s="30">
        <v>24406.15</v>
      </c>
      <c r="F238" s="30">
        <v>11928.73</v>
      </c>
      <c r="G238" s="30">
        <v>36334.89</v>
      </c>
      <c r="H238" s="29">
        <f t="shared" si="45"/>
        <v>5.7299999999995634</v>
      </c>
      <c r="I238" s="29">
        <f t="shared" si="45"/>
        <v>0.76999999999861757</v>
      </c>
      <c r="J238" s="29">
        <f t="shared" si="45"/>
        <v>6.5</v>
      </c>
      <c r="K238" s="31">
        <v>-11079.513600000009</v>
      </c>
      <c r="L238" s="31">
        <v>13000</v>
      </c>
      <c r="M238" s="31">
        <f>H238*M$6</f>
        <v>39.078599999997024</v>
      </c>
      <c r="N238" s="32">
        <f t="shared" si="50"/>
        <v>2.0404999999963365</v>
      </c>
      <c r="O238" s="28">
        <f>SUM(M238:N238)</f>
        <v>41.11909999999336</v>
      </c>
      <c r="P238" s="28"/>
      <c r="Q238" s="32">
        <f t="shared" si="51"/>
        <v>1879.3672999999981</v>
      </c>
      <c r="R238" s="32" t="str">
        <f t="shared" si="42"/>
        <v xml:space="preserve">№214 </v>
      </c>
    </row>
    <row r="239" spans="1:18">
      <c r="A239" s="9" t="s">
        <v>252</v>
      </c>
      <c r="B239" s="29">
        <v>16698.89</v>
      </c>
      <c r="C239" s="29">
        <v>7931.45</v>
      </c>
      <c r="D239" s="29">
        <v>24630.47</v>
      </c>
      <c r="E239" s="30">
        <v>16698.89</v>
      </c>
      <c r="F239" s="30">
        <v>7931.45</v>
      </c>
      <c r="G239" s="30">
        <v>24630.47</v>
      </c>
      <c r="H239" s="29">
        <f t="shared" si="45"/>
        <v>0</v>
      </c>
      <c r="I239" s="29">
        <f t="shared" si="45"/>
        <v>0</v>
      </c>
      <c r="J239" s="29">
        <f t="shared" si="45"/>
        <v>0</v>
      </c>
      <c r="K239" s="31">
        <v>2580.7263000000103</v>
      </c>
      <c r="L239" s="31">
        <v>0</v>
      </c>
      <c r="M239" s="29">
        <f>H239*M$6</f>
        <v>0</v>
      </c>
      <c r="N239" s="4">
        <f t="shared" si="50"/>
        <v>0</v>
      </c>
      <c r="O239" s="9">
        <f t="shared" si="43"/>
        <v>0</v>
      </c>
      <c r="P239" s="9"/>
      <c r="Q239" s="4">
        <f t="shared" si="51"/>
        <v>2580.7263000000103</v>
      </c>
      <c r="R239" s="4" t="str">
        <f t="shared" si="42"/>
        <v xml:space="preserve">№215 </v>
      </c>
    </row>
    <row r="240" spans="1:18">
      <c r="A240" s="28" t="s">
        <v>253</v>
      </c>
      <c r="B240" s="29">
        <v>1456.05</v>
      </c>
      <c r="C240" s="29">
        <v>687.79</v>
      </c>
      <c r="D240" s="29">
        <v>2143.85</v>
      </c>
      <c r="E240" s="30">
        <v>1456.05</v>
      </c>
      <c r="F240" s="30">
        <v>687.79</v>
      </c>
      <c r="G240" s="30">
        <v>2143.85</v>
      </c>
      <c r="H240" s="29">
        <f t="shared" si="45"/>
        <v>0</v>
      </c>
      <c r="I240" s="29">
        <f t="shared" si="45"/>
        <v>0</v>
      </c>
      <c r="J240" s="29">
        <f t="shared" si="45"/>
        <v>0</v>
      </c>
      <c r="K240" s="31">
        <v>1794.353700000001</v>
      </c>
      <c r="L240" s="31">
        <v>0</v>
      </c>
      <c r="M240" s="29"/>
      <c r="N240" s="32"/>
      <c r="O240" s="28"/>
      <c r="P240" s="28"/>
      <c r="Q240" s="32">
        <f t="shared" si="51"/>
        <v>1794.353700000001</v>
      </c>
      <c r="R240" s="32" t="str">
        <f t="shared" si="42"/>
        <v>№216сбыт</v>
      </c>
    </row>
    <row r="241" spans="1:18">
      <c r="A241" s="9" t="s">
        <v>254</v>
      </c>
      <c r="H241" s="29"/>
      <c r="I241" s="29"/>
      <c r="J241" s="29"/>
      <c r="K241" s="31">
        <v>-2.9000000035921403E-3</v>
      </c>
      <c r="L241" s="31">
        <v>0</v>
      </c>
      <c r="M241" s="33"/>
      <c r="N241" s="4">
        <f t="shared" ref="N241:N255" si="52">I241*N$6</f>
        <v>0</v>
      </c>
      <c r="O241" s="9">
        <f t="shared" si="43"/>
        <v>0</v>
      </c>
      <c r="P241" s="9"/>
      <c r="Q241" s="4">
        <f t="shared" si="51"/>
        <v>-2.9000000035921403E-3</v>
      </c>
      <c r="R241" s="4" t="str">
        <f t="shared" si="42"/>
        <v>№217 сбыт</v>
      </c>
    </row>
    <row r="242" spans="1:18">
      <c r="A242" s="28" t="s">
        <v>255</v>
      </c>
      <c r="B242" s="29">
        <v>573.66999999999996</v>
      </c>
      <c r="C242" s="29">
        <v>1808.51</v>
      </c>
      <c r="D242" s="29">
        <v>2382.2000000000003</v>
      </c>
      <c r="E242" s="30">
        <v>573.66999999999996</v>
      </c>
      <c r="F242" s="30">
        <v>1808.51</v>
      </c>
      <c r="G242" s="30">
        <v>2382.2000000000003</v>
      </c>
      <c r="H242" s="29">
        <f t="shared" si="45"/>
        <v>0</v>
      </c>
      <c r="I242" s="29">
        <f t="shared" si="45"/>
        <v>0</v>
      </c>
      <c r="J242" s="29">
        <f t="shared" si="45"/>
        <v>0</v>
      </c>
      <c r="K242" s="31">
        <v>827.33900000000028</v>
      </c>
      <c r="L242" s="31">
        <v>0</v>
      </c>
      <c r="M242" s="31">
        <f>H242*M$6</f>
        <v>0</v>
      </c>
      <c r="N242" s="32">
        <f t="shared" si="52"/>
        <v>0</v>
      </c>
      <c r="O242" s="28">
        <f t="shared" si="43"/>
        <v>0</v>
      </c>
      <c r="P242" s="28"/>
      <c r="Q242" s="32">
        <f t="shared" si="51"/>
        <v>827.33900000000028</v>
      </c>
      <c r="R242" s="32" t="str">
        <f t="shared" si="42"/>
        <v xml:space="preserve">№218 </v>
      </c>
    </row>
    <row r="243" spans="1:18">
      <c r="A243" s="9" t="s">
        <v>256</v>
      </c>
      <c r="H243" s="29"/>
      <c r="I243" s="29"/>
      <c r="J243" s="29"/>
      <c r="K243" s="31">
        <v>-762.72115699999904</v>
      </c>
      <c r="L243" s="31">
        <v>0</v>
      </c>
      <c r="M243" s="33"/>
      <c r="N243" s="4">
        <f t="shared" si="52"/>
        <v>0</v>
      </c>
      <c r="O243" s="9">
        <f t="shared" si="43"/>
        <v>0</v>
      </c>
      <c r="P243" s="9"/>
      <c r="Q243" s="4">
        <f t="shared" si="51"/>
        <v>-762.72115699999904</v>
      </c>
      <c r="R243" s="4" t="str">
        <f t="shared" si="42"/>
        <v>№219 сбыт</v>
      </c>
    </row>
    <row r="244" spans="1:18">
      <c r="A244" s="28" t="s">
        <v>257</v>
      </c>
      <c r="H244" s="29"/>
      <c r="I244" s="29"/>
      <c r="J244" s="29"/>
      <c r="K244" s="31">
        <v>0.38249999999999318</v>
      </c>
      <c r="L244" s="31">
        <v>0</v>
      </c>
      <c r="M244" s="31">
        <f>H244*M$6</f>
        <v>0</v>
      </c>
      <c r="N244" s="32">
        <f t="shared" si="52"/>
        <v>0</v>
      </c>
      <c r="O244" s="28">
        <f t="shared" si="43"/>
        <v>0</v>
      </c>
      <c r="P244" s="28"/>
      <c r="Q244" s="32">
        <f t="shared" si="51"/>
        <v>0.38249999999999318</v>
      </c>
      <c r="R244" s="32" t="str">
        <f t="shared" si="42"/>
        <v xml:space="preserve">№220 </v>
      </c>
    </row>
    <row r="245" spans="1:18">
      <c r="A245" s="9" t="s">
        <v>258</v>
      </c>
      <c r="H245" s="29"/>
      <c r="I245" s="29"/>
      <c r="J245" s="29"/>
      <c r="K245" s="31">
        <v>5380.6573000000026</v>
      </c>
      <c r="L245" s="31">
        <v>0</v>
      </c>
      <c r="M245" s="33">
        <f>H245*M$6</f>
        <v>0</v>
      </c>
      <c r="N245" s="4">
        <f t="shared" si="52"/>
        <v>0</v>
      </c>
      <c r="O245" s="9">
        <f t="shared" si="43"/>
        <v>0</v>
      </c>
      <c r="P245" s="9"/>
      <c r="Q245" s="4">
        <f t="shared" si="51"/>
        <v>5380.6573000000026</v>
      </c>
      <c r="R245" s="4" t="str">
        <f t="shared" si="42"/>
        <v xml:space="preserve">№221 </v>
      </c>
    </row>
    <row r="246" spans="1:18">
      <c r="A246" s="28" t="s">
        <v>259</v>
      </c>
      <c r="H246" s="29"/>
      <c r="I246" s="29"/>
      <c r="J246" s="29"/>
      <c r="K246" s="31">
        <v>-3233.554500000002</v>
      </c>
      <c r="L246" s="31">
        <v>0</v>
      </c>
      <c r="M246" s="31"/>
      <c r="N246" s="32">
        <f t="shared" si="52"/>
        <v>0</v>
      </c>
      <c r="O246" s="28">
        <f t="shared" si="43"/>
        <v>0</v>
      </c>
      <c r="P246" s="28"/>
      <c r="Q246" s="32">
        <f t="shared" si="51"/>
        <v>-3233.554500000002</v>
      </c>
      <c r="R246" s="32" t="str">
        <f t="shared" si="42"/>
        <v xml:space="preserve">№222 </v>
      </c>
    </row>
    <row r="247" spans="1:18">
      <c r="A247" s="9" t="s">
        <v>260</v>
      </c>
      <c r="H247" s="29"/>
      <c r="I247" s="29"/>
      <c r="J247" s="29"/>
      <c r="K247" s="31">
        <v>-0.76620000000548316</v>
      </c>
      <c r="L247" s="31">
        <v>0</v>
      </c>
      <c r="M247" s="29"/>
      <c r="N247" s="4">
        <f t="shared" si="52"/>
        <v>0</v>
      </c>
      <c r="O247" s="9">
        <f t="shared" si="43"/>
        <v>0</v>
      </c>
      <c r="P247" s="9"/>
      <c r="Q247" s="4">
        <f t="shared" si="51"/>
        <v>-0.76620000000548316</v>
      </c>
      <c r="R247" s="4" t="str">
        <f t="shared" si="42"/>
        <v>№223 сбыт</v>
      </c>
    </row>
    <row r="248" spans="1:18">
      <c r="A248" s="39" t="s">
        <v>261</v>
      </c>
      <c r="H248" s="29"/>
      <c r="I248" s="29"/>
      <c r="J248" s="29"/>
      <c r="K248" s="31">
        <v>4.4600000000173168E-2</v>
      </c>
      <c r="L248" s="31">
        <v>0</v>
      </c>
      <c r="M248" s="31">
        <f>H248*M$6</f>
        <v>0</v>
      </c>
      <c r="N248" s="32">
        <f t="shared" si="52"/>
        <v>0</v>
      </c>
      <c r="O248" s="28">
        <f t="shared" si="43"/>
        <v>0</v>
      </c>
      <c r="P248" s="28"/>
      <c r="Q248" s="32">
        <f t="shared" si="51"/>
        <v>4.4600000000173168E-2</v>
      </c>
      <c r="R248" s="32" t="str">
        <f t="shared" si="42"/>
        <v xml:space="preserve">№224 сбыт </v>
      </c>
    </row>
    <row r="249" spans="1:18">
      <c r="A249" s="9" t="s">
        <v>262</v>
      </c>
      <c r="B249" s="29">
        <v>2.37</v>
      </c>
      <c r="C249" s="29">
        <v>0.39</v>
      </c>
      <c r="D249" s="29">
        <v>2.77</v>
      </c>
      <c r="E249" s="30">
        <v>2.37</v>
      </c>
      <c r="F249" s="30">
        <v>0.39</v>
      </c>
      <c r="G249" s="30">
        <v>2.77</v>
      </c>
      <c r="H249" s="29">
        <f t="shared" si="45"/>
        <v>0</v>
      </c>
      <c r="I249" s="29">
        <f t="shared" si="45"/>
        <v>0</v>
      </c>
      <c r="J249" s="29">
        <f t="shared" si="45"/>
        <v>0</v>
      </c>
      <c r="K249" s="31">
        <v>187.74930000000012</v>
      </c>
      <c r="L249" s="31">
        <v>0</v>
      </c>
      <c r="M249" s="33">
        <f>H249*M$6</f>
        <v>0</v>
      </c>
      <c r="N249" s="4">
        <f t="shared" si="52"/>
        <v>0</v>
      </c>
      <c r="O249" s="9">
        <f t="shared" si="43"/>
        <v>0</v>
      </c>
      <c r="P249" s="9"/>
      <c r="Q249" s="4">
        <f t="shared" si="51"/>
        <v>187.74930000000012</v>
      </c>
      <c r="R249" s="4" t="str">
        <f t="shared" si="42"/>
        <v xml:space="preserve">№225 </v>
      </c>
    </row>
    <row r="250" spans="1:18">
      <c r="A250" s="28" t="s">
        <v>263</v>
      </c>
      <c r="B250" s="29">
        <v>12698.48</v>
      </c>
      <c r="C250" s="29">
        <v>7981.26</v>
      </c>
      <c r="D250" s="29">
        <v>20679.740000000002</v>
      </c>
      <c r="E250" s="30">
        <v>12703.710000000001</v>
      </c>
      <c r="F250" s="30">
        <v>7982.3200000000006</v>
      </c>
      <c r="G250" s="30">
        <v>20686.03</v>
      </c>
      <c r="H250" s="29">
        <f t="shared" si="45"/>
        <v>5.2300000000013824</v>
      </c>
      <c r="I250" s="29">
        <f t="shared" si="45"/>
        <v>1.0600000000004002</v>
      </c>
      <c r="J250" s="29">
        <f t="shared" si="45"/>
        <v>6.2899999999972351</v>
      </c>
      <c r="K250" s="31">
        <v>704.31300000000601</v>
      </c>
      <c r="L250" s="31">
        <v>0</v>
      </c>
      <c r="M250" s="31">
        <f>H250*M$6</f>
        <v>35.668600000009427</v>
      </c>
      <c r="N250" s="32">
        <f t="shared" si="52"/>
        <v>2.8090000000010602</v>
      </c>
      <c r="O250" s="28">
        <f t="shared" si="43"/>
        <v>38.47760000001049</v>
      </c>
      <c r="P250" s="28"/>
      <c r="Q250" s="32">
        <f t="shared" si="51"/>
        <v>665.8353999999955</v>
      </c>
      <c r="R250" s="32" t="str">
        <f t="shared" si="42"/>
        <v xml:space="preserve">№226 </v>
      </c>
    </row>
    <row r="251" spans="1:18">
      <c r="A251" s="9" t="s">
        <v>264</v>
      </c>
      <c r="H251" s="29"/>
      <c r="I251" s="29"/>
      <c r="J251" s="29"/>
      <c r="K251" s="31">
        <v>-36.048100000000318</v>
      </c>
      <c r="L251" s="31">
        <v>0</v>
      </c>
      <c r="M251" s="33">
        <f>H251*M$6</f>
        <v>0</v>
      </c>
      <c r="N251" s="4">
        <f t="shared" si="52"/>
        <v>0</v>
      </c>
      <c r="O251" s="9">
        <f t="shared" si="43"/>
        <v>0</v>
      </c>
      <c r="P251" s="9"/>
      <c r="Q251" s="4">
        <f t="shared" si="51"/>
        <v>-36.048100000000318</v>
      </c>
      <c r="R251" s="4" t="str">
        <f t="shared" si="42"/>
        <v>№227 сбыт</v>
      </c>
    </row>
    <row r="252" spans="1:18">
      <c r="A252" s="28" t="s">
        <v>265</v>
      </c>
      <c r="H252" s="29"/>
      <c r="I252" s="29"/>
      <c r="J252" s="29"/>
      <c r="K252" s="31">
        <v>2025.1588999999972</v>
      </c>
      <c r="L252" s="31">
        <v>0</v>
      </c>
      <c r="M252" s="31"/>
      <c r="N252" s="32">
        <f t="shared" si="52"/>
        <v>0</v>
      </c>
      <c r="O252" s="28">
        <f t="shared" si="43"/>
        <v>0</v>
      </c>
      <c r="P252" s="28"/>
      <c r="Q252" s="32">
        <f t="shared" si="51"/>
        <v>2025.1588999999972</v>
      </c>
      <c r="R252" s="32" t="str">
        <f t="shared" si="42"/>
        <v>№228 сбыт</v>
      </c>
    </row>
    <row r="253" spans="1:18">
      <c r="A253" s="9" t="s">
        <v>266</v>
      </c>
      <c r="B253" s="29">
        <v>159.34</v>
      </c>
      <c r="C253" s="29">
        <v>86.66</v>
      </c>
      <c r="D253" s="29">
        <v>246.01000000000002</v>
      </c>
      <c r="E253" s="30">
        <v>159.34</v>
      </c>
      <c r="F253" s="30">
        <v>86.66</v>
      </c>
      <c r="G253" s="30">
        <v>246.01000000000002</v>
      </c>
      <c r="H253" s="29">
        <f t="shared" si="45"/>
        <v>0</v>
      </c>
      <c r="I253" s="29">
        <f t="shared" si="45"/>
        <v>0</v>
      </c>
      <c r="J253" s="29">
        <f t="shared" si="45"/>
        <v>0</v>
      </c>
      <c r="K253" s="31">
        <v>133.28720000000013</v>
      </c>
      <c r="L253" s="31">
        <v>0</v>
      </c>
      <c r="M253" s="33">
        <f>H253*M$6</f>
        <v>0</v>
      </c>
      <c r="N253" s="4">
        <f t="shared" si="52"/>
        <v>0</v>
      </c>
      <c r="O253" s="9">
        <f t="shared" si="43"/>
        <v>0</v>
      </c>
      <c r="P253" s="9"/>
      <c r="Q253" s="4">
        <f t="shared" si="51"/>
        <v>133.28720000000013</v>
      </c>
      <c r="R253" s="4" t="str">
        <f t="shared" si="42"/>
        <v xml:space="preserve">№229 </v>
      </c>
    </row>
    <row r="254" spans="1:18">
      <c r="A254" s="28" t="s">
        <v>267</v>
      </c>
      <c r="B254" s="29">
        <v>63.49</v>
      </c>
      <c r="C254" s="29">
        <v>6.91</v>
      </c>
      <c r="D254" s="29">
        <v>70.400000000000006</v>
      </c>
      <c r="E254" s="30">
        <v>64.33</v>
      </c>
      <c r="F254" s="30">
        <v>6.91</v>
      </c>
      <c r="G254" s="30">
        <v>71.239999999999995</v>
      </c>
      <c r="H254" s="29">
        <f t="shared" si="45"/>
        <v>0.83999999999999631</v>
      </c>
      <c r="I254" s="29">
        <f t="shared" si="45"/>
        <v>0</v>
      </c>
      <c r="J254" s="29">
        <f t="shared" si="45"/>
        <v>0.8399999999999892</v>
      </c>
      <c r="K254" s="31">
        <v>-128.05990000000003</v>
      </c>
      <c r="L254" s="31">
        <v>0</v>
      </c>
      <c r="M254" s="31">
        <f>H254*M$6</f>
        <v>5.7287999999999748</v>
      </c>
      <c r="N254" s="32">
        <f t="shared" si="52"/>
        <v>0</v>
      </c>
      <c r="O254" s="28">
        <f t="shared" si="43"/>
        <v>5.7287999999999748</v>
      </c>
      <c r="P254" s="28"/>
      <c r="Q254" s="32">
        <f t="shared" si="51"/>
        <v>-133.78870000000001</v>
      </c>
      <c r="R254" s="32" t="str">
        <f t="shared" si="42"/>
        <v xml:space="preserve">№229а </v>
      </c>
    </row>
    <row r="255" spans="1:18">
      <c r="A255" s="9" t="s">
        <v>268</v>
      </c>
      <c r="H255" s="29"/>
      <c r="I255" s="29"/>
      <c r="J255" s="29"/>
      <c r="K255" s="31">
        <v>416.46930000000339</v>
      </c>
      <c r="L255" s="31">
        <v>0</v>
      </c>
      <c r="M255" s="29">
        <f>H255*M$6</f>
        <v>0</v>
      </c>
      <c r="N255" s="4">
        <f t="shared" si="52"/>
        <v>0</v>
      </c>
      <c r="O255" s="9">
        <f t="shared" si="43"/>
        <v>0</v>
      </c>
      <c r="P255" s="9"/>
      <c r="Q255" s="4">
        <f t="shared" si="51"/>
        <v>416.46930000000339</v>
      </c>
      <c r="R255" s="4" t="str">
        <f t="shared" si="42"/>
        <v xml:space="preserve">№230 </v>
      </c>
    </row>
    <row r="256" spans="1:18">
      <c r="A256" s="28" t="s">
        <v>269</v>
      </c>
      <c r="H256" s="29"/>
      <c r="I256" s="29"/>
      <c r="J256" s="29"/>
      <c r="K256" s="31">
        <v>5.2889999997432824E-2</v>
      </c>
      <c r="L256" s="31">
        <v>0</v>
      </c>
      <c r="M256" s="31"/>
      <c r="N256" s="32"/>
      <c r="O256" s="28"/>
      <c r="P256" s="28"/>
      <c r="Q256" s="32">
        <f t="shared" si="51"/>
        <v>5.2889999997432824E-2</v>
      </c>
      <c r="R256" s="32" t="str">
        <f t="shared" si="42"/>
        <v>№231 сбыт</v>
      </c>
    </row>
    <row r="257" spans="1:18">
      <c r="A257" s="9" t="s">
        <v>270</v>
      </c>
      <c r="H257" s="29"/>
      <c r="I257" s="29"/>
      <c r="J257" s="29"/>
      <c r="K257" s="31">
        <v>62.33810000000085</v>
      </c>
      <c r="L257" s="31">
        <v>0</v>
      </c>
      <c r="M257" s="33">
        <f t="shared" ref="M257:M266" si="53">H257*M$6</f>
        <v>0</v>
      </c>
      <c r="N257" s="4">
        <f t="shared" ref="N257:N266" si="54">I257*N$6</f>
        <v>0</v>
      </c>
      <c r="O257" s="9">
        <f t="shared" si="43"/>
        <v>0</v>
      </c>
      <c r="P257" s="9"/>
      <c r="Q257" s="4">
        <f t="shared" si="51"/>
        <v>62.33810000000085</v>
      </c>
      <c r="R257" s="4" t="str">
        <f t="shared" si="42"/>
        <v xml:space="preserve">№232 </v>
      </c>
    </row>
    <row r="258" spans="1:18">
      <c r="A258" s="28" t="s">
        <v>271</v>
      </c>
      <c r="B258" s="29">
        <v>66768.5</v>
      </c>
      <c r="C258" s="29">
        <v>33537.82</v>
      </c>
      <c r="D258" s="29">
        <v>100306.33</v>
      </c>
      <c r="E258" s="30">
        <v>66771.3</v>
      </c>
      <c r="F258" s="30">
        <v>33539.379999999997</v>
      </c>
      <c r="G258" s="30">
        <v>100310.69</v>
      </c>
      <c r="H258" s="29">
        <f t="shared" si="45"/>
        <v>2.8000000000029104</v>
      </c>
      <c r="I258" s="29">
        <f t="shared" si="45"/>
        <v>1.5599999999976717</v>
      </c>
      <c r="J258" s="29">
        <f t="shared" si="45"/>
        <v>4.3600000000005821</v>
      </c>
      <c r="K258" s="31">
        <v>-3960.0278999999764</v>
      </c>
      <c r="L258" s="31">
        <v>0</v>
      </c>
      <c r="M258" s="31">
        <f t="shared" si="53"/>
        <v>19.096000000019849</v>
      </c>
      <c r="N258" s="32">
        <f t="shared" si="54"/>
        <v>4.1339999999938302</v>
      </c>
      <c r="O258" s="28">
        <f t="shared" si="43"/>
        <v>23.230000000013678</v>
      </c>
      <c r="P258" s="28"/>
      <c r="Q258" s="32">
        <f t="shared" si="51"/>
        <v>-3983.2578999999901</v>
      </c>
      <c r="R258" s="32" t="str">
        <f t="shared" si="42"/>
        <v xml:space="preserve">№233 </v>
      </c>
    </row>
    <row r="259" spans="1:18">
      <c r="A259" s="9" t="s">
        <v>272</v>
      </c>
      <c r="B259" s="29">
        <v>1055.5999999999999</v>
      </c>
      <c r="C259" s="29">
        <v>326.93</v>
      </c>
      <c r="D259" s="29">
        <v>1382.55</v>
      </c>
      <c r="E259" s="30">
        <v>1055.5999999999999</v>
      </c>
      <c r="F259" s="30">
        <v>326.93</v>
      </c>
      <c r="G259" s="30">
        <v>1382.55</v>
      </c>
      <c r="H259" s="29">
        <f t="shared" si="45"/>
        <v>0</v>
      </c>
      <c r="I259" s="29">
        <f t="shared" si="45"/>
        <v>0</v>
      </c>
      <c r="J259" s="29">
        <f t="shared" si="45"/>
        <v>0</v>
      </c>
      <c r="K259" s="31">
        <v>-155.22209999999905</v>
      </c>
      <c r="L259" s="31">
        <v>200</v>
      </c>
      <c r="M259" s="33">
        <f t="shared" si="53"/>
        <v>0</v>
      </c>
      <c r="N259" s="4">
        <f t="shared" si="54"/>
        <v>0</v>
      </c>
      <c r="O259" s="9">
        <f t="shared" si="43"/>
        <v>0</v>
      </c>
      <c r="P259" s="9"/>
      <c r="Q259" s="4">
        <f t="shared" si="51"/>
        <v>44.777900000000955</v>
      </c>
      <c r="R259" s="4" t="str">
        <f t="shared" si="42"/>
        <v xml:space="preserve">№234 </v>
      </c>
    </row>
    <row r="260" spans="1:18">
      <c r="A260" s="28" t="s">
        <v>273</v>
      </c>
      <c r="B260" s="29">
        <v>7478.95</v>
      </c>
      <c r="C260" s="29">
        <v>14749.89</v>
      </c>
      <c r="D260" s="29">
        <v>22228.880000000001</v>
      </c>
      <c r="E260" s="30">
        <v>7480.35</v>
      </c>
      <c r="F260" s="30">
        <v>14750.300000000001</v>
      </c>
      <c r="G260" s="30">
        <v>22230.69</v>
      </c>
      <c r="H260" s="29">
        <f t="shared" si="45"/>
        <v>1.4000000000005457</v>
      </c>
      <c r="I260" s="29">
        <f t="shared" si="45"/>
        <v>0.41000000000167347</v>
      </c>
      <c r="J260" s="29">
        <f t="shared" si="45"/>
        <v>1.8099999999976717</v>
      </c>
      <c r="K260" s="31">
        <v>-109.66899999999583</v>
      </c>
      <c r="L260" s="31">
        <v>0</v>
      </c>
      <c r="M260" s="31">
        <f t="shared" si="53"/>
        <v>9.5480000000037215</v>
      </c>
      <c r="N260" s="32">
        <f t="shared" si="54"/>
        <v>1.0865000000044347</v>
      </c>
      <c r="O260" s="28">
        <f>SUM(M260:N260)</f>
        <v>10.634500000008156</v>
      </c>
      <c r="P260" s="28"/>
      <c r="Q260" s="32">
        <f t="shared" si="51"/>
        <v>-120.30350000000399</v>
      </c>
      <c r="R260" s="32" t="str">
        <f t="shared" si="42"/>
        <v xml:space="preserve">№235 </v>
      </c>
    </row>
    <row r="261" spans="1:18">
      <c r="A261" s="9" t="s">
        <v>274</v>
      </c>
      <c r="B261" s="29">
        <v>3695.35</v>
      </c>
      <c r="C261" s="29">
        <v>2107.79</v>
      </c>
      <c r="D261" s="29">
        <v>5803.14</v>
      </c>
      <c r="E261" s="30">
        <v>3698.58</v>
      </c>
      <c r="F261" s="30">
        <v>2109.8200000000002</v>
      </c>
      <c r="G261" s="30">
        <v>5808.41</v>
      </c>
      <c r="H261" s="29">
        <f t="shared" si="45"/>
        <v>3.2300000000000182</v>
      </c>
      <c r="I261" s="29">
        <f t="shared" si="45"/>
        <v>2.0300000000002001</v>
      </c>
      <c r="J261" s="29">
        <f t="shared" si="45"/>
        <v>5.2699999999995271</v>
      </c>
      <c r="K261" s="31">
        <v>-118.11679999999917</v>
      </c>
      <c r="L261" s="31">
        <v>0</v>
      </c>
      <c r="M261" s="33">
        <f t="shared" si="53"/>
        <v>22.028600000000125</v>
      </c>
      <c r="N261" s="4">
        <f t="shared" si="54"/>
        <v>5.3795000000005304</v>
      </c>
      <c r="O261" s="9">
        <f t="shared" si="43"/>
        <v>27.408100000000655</v>
      </c>
      <c r="P261" s="9"/>
      <c r="Q261" s="4">
        <f t="shared" si="51"/>
        <v>-145.52489999999983</v>
      </c>
      <c r="R261" s="4" t="str">
        <f t="shared" si="42"/>
        <v xml:space="preserve">№236 </v>
      </c>
    </row>
    <row r="262" spans="1:18">
      <c r="A262" s="28" t="s">
        <v>275</v>
      </c>
      <c r="B262" s="29">
        <v>2874.9700000000003</v>
      </c>
      <c r="C262" s="29">
        <v>739.97</v>
      </c>
      <c r="D262" s="29">
        <v>3614.9500000000003</v>
      </c>
      <c r="E262" s="30">
        <v>2876.62</v>
      </c>
      <c r="F262" s="30">
        <v>740.89</v>
      </c>
      <c r="G262" s="30">
        <v>3617.52</v>
      </c>
      <c r="H262" s="29">
        <f t="shared" si="45"/>
        <v>1.6499999999996362</v>
      </c>
      <c r="I262" s="29">
        <f t="shared" si="45"/>
        <v>0.91999999999995907</v>
      </c>
      <c r="J262" s="29">
        <f t="shared" si="45"/>
        <v>2.569999999999709</v>
      </c>
      <c r="K262" s="31">
        <v>-83.629400000000942</v>
      </c>
      <c r="L262" s="31">
        <v>0</v>
      </c>
      <c r="M262" s="31">
        <f t="shared" si="53"/>
        <v>11.252999999997519</v>
      </c>
      <c r="N262" s="32">
        <f t="shared" si="54"/>
        <v>2.4379999999998914</v>
      </c>
      <c r="O262" s="28">
        <f t="shared" si="43"/>
        <v>13.690999999997409</v>
      </c>
      <c r="P262" s="28"/>
      <c r="Q262" s="32">
        <f t="shared" si="51"/>
        <v>-97.320399999998358</v>
      </c>
      <c r="R262" s="32" t="str">
        <f t="shared" si="42"/>
        <v xml:space="preserve">№237 </v>
      </c>
    </row>
    <row r="263" spans="1:18">
      <c r="A263" s="9" t="s">
        <v>276</v>
      </c>
      <c r="B263" s="29">
        <v>1152.1300000000001</v>
      </c>
      <c r="C263" s="29">
        <v>609.25</v>
      </c>
      <c r="D263" s="29">
        <v>1761.39</v>
      </c>
      <c r="E263" s="30">
        <v>1152.1300000000001</v>
      </c>
      <c r="F263" s="30">
        <v>609.25</v>
      </c>
      <c r="G263" s="30">
        <v>1761.39</v>
      </c>
      <c r="H263" s="29">
        <f t="shared" si="45"/>
        <v>0</v>
      </c>
      <c r="I263" s="29">
        <f t="shared" si="45"/>
        <v>0</v>
      </c>
      <c r="J263" s="29">
        <f t="shared" si="45"/>
        <v>0</v>
      </c>
      <c r="K263" s="31">
        <v>158.86939999999524</v>
      </c>
      <c r="L263" s="31">
        <v>0</v>
      </c>
      <c r="M263" s="29">
        <f t="shared" si="53"/>
        <v>0</v>
      </c>
      <c r="N263" s="4">
        <f t="shared" si="54"/>
        <v>0</v>
      </c>
      <c r="O263" s="9">
        <f t="shared" si="43"/>
        <v>0</v>
      </c>
      <c r="P263" s="9"/>
      <c r="Q263" s="4">
        <f t="shared" si="51"/>
        <v>158.86939999999524</v>
      </c>
      <c r="R263" s="4" t="str">
        <f t="shared" si="42"/>
        <v xml:space="preserve">№238 </v>
      </c>
    </row>
    <row r="264" spans="1:18">
      <c r="A264" s="28" t="s">
        <v>277</v>
      </c>
      <c r="H264" s="29"/>
      <c r="I264" s="29"/>
      <c r="J264" s="29"/>
      <c r="K264" s="31">
        <v>363.46130000000085</v>
      </c>
      <c r="L264" s="31">
        <v>0</v>
      </c>
      <c r="M264" s="31">
        <f t="shared" si="53"/>
        <v>0</v>
      </c>
      <c r="N264" s="32">
        <f t="shared" si="54"/>
        <v>0</v>
      </c>
      <c r="O264" s="28">
        <f t="shared" si="43"/>
        <v>0</v>
      </c>
      <c r="P264" s="28"/>
      <c r="Q264" s="32">
        <f t="shared" si="51"/>
        <v>363.46130000000085</v>
      </c>
      <c r="R264" s="32" t="str">
        <f t="shared" si="42"/>
        <v xml:space="preserve">№239 </v>
      </c>
    </row>
    <row r="265" spans="1:18">
      <c r="A265" s="9" t="s">
        <v>278</v>
      </c>
      <c r="H265" s="29"/>
      <c r="I265" s="29"/>
      <c r="J265" s="29"/>
      <c r="K265" s="31">
        <v>-4.0999999987434421E-3</v>
      </c>
      <c r="L265" s="31">
        <v>0</v>
      </c>
      <c r="M265" s="33">
        <f t="shared" si="53"/>
        <v>0</v>
      </c>
      <c r="N265" s="4">
        <f t="shared" si="54"/>
        <v>0</v>
      </c>
      <c r="O265" s="9">
        <f t="shared" si="43"/>
        <v>0</v>
      </c>
      <c r="P265" s="9"/>
      <c r="Q265" s="4">
        <f t="shared" si="51"/>
        <v>-4.0999999987434421E-3</v>
      </c>
      <c r="R265" s="4" t="str">
        <f t="shared" si="42"/>
        <v xml:space="preserve">№240 </v>
      </c>
    </row>
    <row r="266" spans="1:18">
      <c r="A266" s="28" t="s">
        <v>279</v>
      </c>
      <c r="H266" s="29"/>
      <c r="I266" s="29"/>
      <c r="J266" s="29"/>
      <c r="K266" s="31">
        <v>684.85509999999908</v>
      </c>
      <c r="L266" s="31">
        <v>-684.86</v>
      </c>
      <c r="M266" s="31">
        <f t="shared" si="53"/>
        <v>0</v>
      </c>
      <c r="N266" s="32">
        <f t="shared" si="54"/>
        <v>0</v>
      </c>
      <c r="O266" s="28">
        <f t="shared" si="43"/>
        <v>0</v>
      </c>
      <c r="P266" s="28"/>
      <c r="Q266" s="32">
        <f t="shared" si="51"/>
        <v>-4.9000000009300493E-3</v>
      </c>
      <c r="R266" s="32" t="str">
        <f t="shared" si="42"/>
        <v xml:space="preserve">№241 </v>
      </c>
    </row>
    <row r="267" spans="1:18">
      <c r="A267" s="9" t="s">
        <v>280</v>
      </c>
      <c r="H267" s="29"/>
      <c r="I267" s="29"/>
      <c r="J267" s="29"/>
      <c r="K267" s="31">
        <v>871.76609999999823</v>
      </c>
      <c r="L267" s="31">
        <v>0</v>
      </c>
      <c r="M267" s="33"/>
      <c r="N267" s="4">
        <f t="shared" ref="N267:N272" si="55">I267*N$6</f>
        <v>0</v>
      </c>
      <c r="O267" s="9">
        <f t="shared" si="43"/>
        <v>0</v>
      </c>
      <c r="P267" s="9"/>
      <c r="Q267" s="4">
        <f t="shared" si="51"/>
        <v>871.76609999999823</v>
      </c>
      <c r="R267" s="4" t="str">
        <f t="shared" ref="R267:R275" si="56">A267</f>
        <v>№242 сбыт</v>
      </c>
    </row>
    <row r="268" spans="1:18">
      <c r="A268" s="28" t="s">
        <v>281</v>
      </c>
      <c r="H268" s="29"/>
      <c r="I268" s="29"/>
      <c r="J268" s="29"/>
      <c r="K268" s="31">
        <v>1.8999999996935912E-3</v>
      </c>
      <c r="L268" s="31">
        <v>0</v>
      </c>
      <c r="M268" s="31"/>
      <c r="N268" s="32">
        <f t="shared" si="55"/>
        <v>0</v>
      </c>
      <c r="O268" s="28">
        <f t="shared" si="43"/>
        <v>0</v>
      </c>
      <c r="P268" s="28"/>
      <c r="Q268" s="32">
        <f t="shared" si="51"/>
        <v>1.8999999996935912E-3</v>
      </c>
      <c r="R268" s="32" t="str">
        <f t="shared" si="56"/>
        <v>№243\1</v>
      </c>
    </row>
    <row r="269" spans="1:18">
      <c r="A269" s="9" t="s">
        <v>282</v>
      </c>
      <c r="B269" s="29">
        <v>5310.76</v>
      </c>
      <c r="C269" s="29">
        <v>1217.57</v>
      </c>
      <c r="D269" s="29">
        <v>6528.34</v>
      </c>
      <c r="E269" s="30">
        <v>5310.76</v>
      </c>
      <c r="F269" s="30">
        <v>1217.57</v>
      </c>
      <c r="G269" s="30">
        <v>6528.34</v>
      </c>
      <c r="H269" s="29">
        <f t="shared" ref="H269:J275" si="57">E269-B269</f>
        <v>0</v>
      </c>
      <c r="I269" s="29">
        <f t="shared" si="57"/>
        <v>0</v>
      </c>
      <c r="J269" s="29">
        <f t="shared" si="57"/>
        <v>0</v>
      </c>
      <c r="K269" s="31">
        <v>-13.574900000002344</v>
      </c>
      <c r="L269" s="31">
        <v>0</v>
      </c>
      <c r="M269" s="33">
        <f>H269*M$6</f>
        <v>0</v>
      </c>
      <c r="N269" s="4">
        <f t="shared" si="55"/>
        <v>0</v>
      </c>
      <c r="O269" s="9">
        <f t="shared" ref="O269:O275" si="58">SUM(M269:N269)</f>
        <v>0</v>
      </c>
      <c r="P269" s="9"/>
      <c r="Q269" s="4">
        <f t="shared" ref="Q269:Q300" si="59">K269-O269+L269+P269</f>
        <v>-13.574900000002344</v>
      </c>
      <c r="R269" s="4" t="str">
        <f t="shared" si="56"/>
        <v xml:space="preserve">№243\2 </v>
      </c>
    </row>
    <row r="270" spans="1:18">
      <c r="A270" s="28" t="s">
        <v>283</v>
      </c>
      <c r="B270" s="29">
        <v>17190.29</v>
      </c>
      <c r="C270" s="29">
        <v>7777.54</v>
      </c>
      <c r="D270" s="29">
        <v>24967.84</v>
      </c>
      <c r="E270" s="30">
        <v>17194.93</v>
      </c>
      <c r="F270" s="30">
        <v>7781.47</v>
      </c>
      <c r="G270" s="30">
        <v>24976.41</v>
      </c>
      <c r="H270" s="29">
        <f t="shared" si="57"/>
        <v>4.6399999999994179</v>
      </c>
      <c r="I270" s="29">
        <f t="shared" si="57"/>
        <v>3.930000000000291</v>
      </c>
      <c r="J270" s="29">
        <f t="shared" si="57"/>
        <v>8.569999999999709</v>
      </c>
      <c r="K270" s="31">
        <v>-756.38320000000249</v>
      </c>
      <c r="L270" s="31">
        <v>0</v>
      </c>
      <c r="M270" s="31">
        <f>H270*M$6</f>
        <v>31.644799999996032</v>
      </c>
      <c r="N270" s="32">
        <f t="shared" si="55"/>
        <v>10.414500000000771</v>
      </c>
      <c r="O270" s="28">
        <f t="shared" si="58"/>
        <v>42.059299999996803</v>
      </c>
      <c r="P270" s="28"/>
      <c r="Q270" s="32">
        <f t="shared" si="59"/>
        <v>-798.44249999999931</v>
      </c>
      <c r="R270" s="32" t="str">
        <f t="shared" si="56"/>
        <v xml:space="preserve">№244 </v>
      </c>
    </row>
    <row r="271" spans="1:18">
      <c r="A271" s="9" t="s">
        <v>284</v>
      </c>
      <c r="B271" s="29">
        <v>10276.81</v>
      </c>
      <c r="C271" s="29">
        <v>4252.0600000000004</v>
      </c>
      <c r="D271" s="29">
        <v>14528.9</v>
      </c>
      <c r="E271" s="30">
        <v>10605.42</v>
      </c>
      <c r="F271" s="30">
        <v>4364.25</v>
      </c>
      <c r="G271" s="30">
        <v>14969.710000000001</v>
      </c>
      <c r="H271" s="29">
        <f t="shared" si="57"/>
        <v>328.61000000000058</v>
      </c>
      <c r="I271" s="29">
        <f t="shared" si="57"/>
        <v>112.1899999999996</v>
      </c>
      <c r="J271" s="29">
        <f t="shared" si="57"/>
        <v>440.81000000000131</v>
      </c>
      <c r="K271" s="31">
        <v>-1937.8321000000014</v>
      </c>
      <c r="L271" s="31">
        <v>0</v>
      </c>
      <c r="M271" s="29">
        <f>H271*M$6</f>
        <v>2241.1202000000039</v>
      </c>
      <c r="N271" s="4">
        <f t="shared" si="55"/>
        <v>297.30349999999891</v>
      </c>
      <c r="O271" s="9">
        <f t="shared" si="58"/>
        <v>2538.423700000003</v>
      </c>
      <c r="P271" s="9"/>
      <c r="Q271" s="4">
        <f t="shared" si="59"/>
        <v>-4476.2558000000045</v>
      </c>
      <c r="R271" s="4" t="str">
        <f t="shared" si="56"/>
        <v xml:space="preserve">№245 </v>
      </c>
    </row>
    <row r="272" spans="1:18">
      <c r="A272" s="28" t="s">
        <v>285</v>
      </c>
      <c r="B272" s="29">
        <v>6202.51</v>
      </c>
      <c r="C272" s="29">
        <v>2867.87</v>
      </c>
      <c r="D272" s="29">
        <v>9070.39</v>
      </c>
      <c r="E272" s="30">
        <v>6213.6</v>
      </c>
      <c r="F272" s="30">
        <v>2869.9</v>
      </c>
      <c r="G272" s="30">
        <v>9083.51</v>
      </c>
      <c r="H272" s="29">
        <f t="shared" si="57"/>
        <v>11.090000000000146</v>
      </c>
      <c r="I272" s="29">
        <f t="shared" si="57"/>
        <v>2.0300000000002001</v>
      </c>
      <c r="J272" s="29">
        <f t="shared" si="57"/>
        <v>13.1200000000008</v>
      </c>
      <c r="K272" s="31">
        <v>-1379.7182000000003</v>
      </c>
      <c r="L272" s="31">
        <v>0</v>
      </c>
      <c r="M272" s="31">
        <f>H272*M$6</f>
        <v>75.633800000001003</v>
      </c>
      <c r="N272" s="32">
        <f t="shared" si="55"/>
        <v>5.3795000000005304</v>
      </c>
      <c r="O272" s="28">
        <f t="shared" si="58"/>
        <v>81.013300000001536</v>
      </c>
      <c r="P272" s="28"/>
      <c r="Q272" s="32">
        <f t="shared" si="59"/>
        <v>-1460.7315000000017</v>
      </c>
      <c r="R272" s="32" t="str">
        <f t="shared" si="56"/>
        <v xml:space="preserve">№246 </v>
      </c>
    </row>
    <row r="273" spans="1:19">
      <c r="A273" s="9" t="s">
        <v>286</v>
      </c>
      <c r="H273" s="29">
        <f t="shared" si="57"/>
        <v>0</v>
      </c>
      <c r="I273" s="29">
        <f t="shared" si="57"/>
        <v>0</v>
      </c>
      <c r="J273" s="29">
        <f t="shared" si="57"/>
        <v>0</v>
      </c>
      <c r="K273" s="31">
        <v>0.89959999999950924</v>
      </c>
      <c r="L273" s="31">
        <v>0</v>
      </c>
      <c r="M273" s="33"/>
      <c r="N273" s="4"/>
      <c r="O273" s="9"/>
      <c r="P273" s="9"/>
      <c r="Q273" s="4">
        <f t="shared" si="59"/>
        <v>0.89959999999950924</v>
      </c>
      <c r="R273" s="4" t="str">
        <f t="shared" si="56"/>
        <v>№247 сбыт</v>
      </c>
      <c r="S273" t="s">
        <v>287</v>
      </c>
    </row>
    <row r="274" spans="1:19">
      <c r="A274" s="28" t="s">
        <v>288</v>
      </c>
      <c r="B274" s="29">
        <v>89.26</v>
      </c>
      <c r="C274" s="29">
        <v>68.06</v>
      </c>
      <c r="D274" s="29">
        <v>157.33000000000001</v>
      </c>
      <c r="E274" s="30">
        <v>89.26</v>
      </c>
      <c r="F274" s="30">
        <v>68.070000000000007</v>
      </c>
      <c r="G274" s="30">
        <v>157.33000000000001</v>
      </c>
      <c r="H274" s="29">
        <f t="shared" si="57"/>
        <v>0</v>
      </c>
      <c r="I274" s="29">
        <f t="shared" si="57"/>
        <v>1.0000000000005116E-2</v>
      </c>
      <c r="J274" s="29">
        <f t="shared" si="57"/>
        <v>0</v>
      </c>
      <c r="K274" s="31">
        <v>3935.5163000000002</v>
      </c>
      <c r="L274" s="31">
        <v>-3934.67</v>
      </c>
      <c r="M274" s="31">
        <f>H274*M$6</f>
        <v>0</v>
      </c>
      <c r="N274" s="32">
        <f>I274*N$6</f>
        <v>2.6500000000013558E-2</v>
      </c>
      <c r="O274" s="28">
        <f t="shared" si="58"/>
        <v>2.6500000000013558E-2</v>
      </c>
      <c r="P274" s="28"/>
      <c r="Q274" s="32">
        <f t="shared" si="59"/>
        <v>0.81980000000021391</v>
      </c>
      <c r="R274" s="32" t="str">
        <f t="shared" si="56"/>
        <v xml:space="preserve">№248 </v>
      </c>
    </row>
    <row r="275" spans="1:19">
      <c r="A275" s="9" t="s">
        <v>289</v>
      </c>
      <c r="B275" s="29">
        <v>9922.09</v>
      </c>
      <c r="C275" s="29">
        <v>6538.4400000000005</v>
      </c>
      <c r="D275" s="29">
        <v>16460.560000000001</v>
      </c>
      <c r="E275" s="30">
        <v>9926.06</v>
      </c>
      <c r="F275" s="30">
        <v>6539.87</v>
      </c>
      <c r="G275" s="30">
        <v>16465.95</v>
      </c>
      <c r="H275" s="29">
        <f t="shared" si="57"/>
        <v>3.9699999999993452</v>
      </c>
      <c r="I275" s="29">
        <f t="shared" si="57"/>
        <v>1.4299999999993815</v>
      </c>
      <c r="J275" s="29">
        <f t="shared" si="57"/>
        <v>5.3899999999994179</v>
      </c>
      <c r="K275" s="31">
        <v>-2760.7250999999983</v>
      </c>
      <c r="L275" s="31">
        <v>0</v>
      </c>
      <c r="M275" s="33">
        <f>H275*M$6</f>
        <v>27.075399999995536</v>
      </c>
      <c r="N275" s="4">
        <f>I275*N$6</f>
        <v>3.7894999999983612</v>
      </c>
      <c r="O275" s="9">
        <f t="shared" si="58"/>
        <v>30.864899999993899</v>
      </c>
      <c r="P275" s="9"/>
      <c r="Q275" s="4">
        <f t="shared" si="59"/>
        <v>-2791.5899999999924</v>
      </c>
      <c r="R275" s="4" t="str">
        <f t="shared" si="56"/>
        <v xml:space="preserve">№249 </v>
      </c>
    </row>
    <row r="276" spans="1:19">
      <c r="A276" s="40" t="s">
        <v>290</v>
      </c>
      <c r="B276" s="29">
        <v>67945.509999999995</v>
      </c>
      <c r="C276" s="29">
        <v>28565.32</v>
      </c>
      <c r="D276" s="29">
        <v>96510.83</v>
      </c>
      <c r="E276" s="30">
        <v>67959.64</v>
      </c>
      <c r="F276" s="30">
        <v>28568.190000000002</v>
      </c>
      <c r="G276" s="30">
        <v>96527.84</v>
      </c>
      <c r="H276" s="31">
        <f>E276-B276-150</f>
        <v>-135.86999999999534</v>
      </c>
      <c r="I276" s="31">
        <f>F276-C276-50</f>
        <v>-47.129999999997381</v>
      </c>
      <c r="J276" s="31">
        <f>G276-D276</f>
        <v>17.009999999994761</v>
      </c>
      <c r="K276" s="31">
        <v>3700.7074000000302</v>
      </c>
      <c r="L276" s="31">
        <v>0</v>
      </c>
      <c r="M276" s="41">
        <f>(H276)*M$6</f>
        <v>-926.63339999996833</v>
      </c>
      <c r="N276" s="42">
        <f>(I276)*N$6</f>
        <v>-124.89449999999306</v>
      </c>
      <c r="O276" s="43">
        <f>SUM(M276:N276)</f>
        <v>-1051.5278999999614</v>
      </c>
      <c r="P276" s="43"/>
      <c r="Q276" s="42">
        <f t="shared" si="59"/>
        <v>4752.2352999999912</v>
      </c>
      <c r="R276" s="32" t="str">
        <f>A276</f>
        <v>№Охрана 3</v>
      </c>
    </row>
    <row r="277" spans="1:19">
      <c r="A277" s="38"/>
      <c r="B277" s="33"/>
      <c r="C277" s="33"/>
      <c r="D277" s="33"/>
      <c r="H277" s="33"/>
      <c r="I277" s="33"/>
      <c r="J277" s="33"/>
      <c r="K277" s="33"/>
      <c r="L277" s="33"/>
      <c r="M277" s="29"/>
      <c r="N277" s="29"/>
      <c r="O277" s="9"/>
      <c r="P277" s="9"/>
      <c r="Q277" s="4"/>
    </row>
    <row r="278" spans="1:19">
      <c r="A278" s="38"/>
      <c r="B278" s="33"/>
      <c r="C278" s="33"/>
      <c r="D278" s="33"/>
      <c r="H278" s="33"/>
      <c r="I278" s="33"/>
      <c r="J278" s="33"/>
      <c r="K278" s="33"/>
      <c r="L278" s="33"/>
      <c r="M278" s="29"/>
      <c r="N278" s="29"/>
      <c r="O278" s="9"/>
      <c r="P278" s="9"/>
      <c r="Q278" s="4"/>
    </row>
    <row r="279" spans="1:19">
      <c r="A279" s="38"/>
      <c r="B279" s="33"/>
      <c r="C279" s="33"/>
      <c r="D279" s="33"/>
      <c r="H279" s="33"/>
      <c r="I279" s="33"/>
      <c r="J279" s="33"/>
      <c r="K279" s="33"/>
      <c r="L279" s="33"/>
      <c r="M279" s="29"/>
      <c r="N279" s="29"/>
      <c r="O279" s="9"/>
      <c r="P279" s="9"/>
      <c r="Q279" s="4"/>
    </row>
    <row r="280" spans="1:19">
      <c r="A280" s="38"/>
      <c r="B280" s="33"/>
      <c r="C280" s="33"/>
      <c r="D280" s="33"/>
      <c r="E280" s="30"/>
      <c r="F280" s="30"/>
      <c r="G280" s="30"/>
      <c r="H280" s="33"/>
      <c r="I280" s="33"/>
      <c r="J280" s="33"/>
      <c r="K280" s="33"/>
      <c r="L280" s="33"/>
      <c r="M280" s="29"/>
      <c r="N280" s="29"/>
      <c r="O280" s="9"/>
      <c r="P280" s="9"/>
      <c r="Q280" s="4"/>
    </row>
    <row r="281" spans="1:19">
      <c r="A281" s="38"/>
      <c r="B281" s="33"/>
      <c r="C281" s="33"/>
      <c r="D281" s="33"/>
      <c r="H281" s="33"/>
      <c r="I281" s="33"/>
      <c r="J281" s="33"/>
      <c r="K281" s="33"/>
      <c r="L281" s="33"/>
      <c r="M281" s="29"/>
      <c r="N281" s="29"/>
      <c r="O281" s="9"/>
      <c r="P281" s="9"/>
      <c r="Q281" s="4"/>
    </row>
    <row r="282" spans="1:19">
      <c r="A282" s="38"/>
      <c r="B282" s="33"/>
      <c r="C282" s="33"/>
      <c r="D282" s="33"/>
      <c r="E282" s="30"/>
      <c r="F282" s="30"/>
      <c r="G282" s="30"/>
      <c r="H282" s="33"/>
      <c r="I282" s="33"/>
      <c r="J282" s="33"/>
      <c r="K282" s="33"/>
      <c r="L282" s="33"/>
      <c r="M282" s="29"/>
      <c r="N282" s="29"/>
      <c r="O282" s="9"/>
      <c r="P282" s="9"/>
      <c r="Q282" s="4"/>
    </row>
    <row r="283" spans="1:19">
      <c r="A283" s="38"/>
      <c r="B283" s="33"/>
      <c r="C283" s="33"/>
      <c r="D283" s="33"/>
      <c r="E283" s="30"/>
      <c r="F283" s="30"/>
      <c r="G283" s="30"/>
      <c r="H283" s="33"/>
      <c r="I283" s="33"/>
      <c r="J283" s="33"/>
      <c r="K283" s="33"/>
      <c r="L283" s="33"/>
      <c r="M283" s="29"/>
      <c r="N283" s="29"/>
      <c r="O283" s="9"/>
      <c r="P283" s="9"/>
      <c r="Q283" s="4"/>
    </row>
    <row r="284" spans="1:19">
      <c r="A284" s="38"/>
      <c r="B284" s="33"/>
      <c r="C284" s="33"/>
      <c r="D284" s="33"/>
      <c r="E284" s="30"/>
      <c r="F284" s="30"/>
      <c r="G284" s="30"/>
      <c r="H284" s="33"/>
      <c r="I284" s="33"/>
      <c r="J284" s="33"/>
      <c r="K284" s="33"/>
      <c r="L284" s="33"/>
      <c r="M284" s="29"/>
      <c r="N284" s="29"/>
      <c r="O284" s="9"/>
      <c r="P284" s="9"/>
      <c r="Q284" s="4"/>
    </row>
    <row r="285" spans="1:19" ht="16.5" thickBot="1">
      <c r="A285" s="38"/>
      <c r="B285" s="33"/>
      <c r="C285" s="33"/>
      <c r="D285" s="33"/>
      <c r="E285" s="30"/>
      <c r="F285" s="30"/>
      <c r="G285" s="30"/>
      <c r="H285" s="33"/>
      <c r="I285" s="33"/>
      <c r="J285" s="33"/>
      <c r="K285" s="33"/>
      <c r="L285" s="33"/>
      <c r="M285" s="29"/>
      <c r="N285" s="29"/>
      <c r="O285" s="9"/>
      <c r="P285" s="9"/>
      <c r="Q285" s="4"/>
    </row>
    <row r="286" spans="1:19" ht="16.5" thickBot="1">
      <c r="A286" s="38"/>
      <c r="B286" s="33"/>
      <c r="C286" s="33"/>
      <c r="D286" s="33"/>
      <c r="E286" s="30"/>
      <c r="F286" s="30"/>
      <c r="G286" s="37"/>
      <c r="H286" s="33"/>
      <c r="I286" s="33"/>
      <c r="J286" s="33"/>
      <c r="K286" s="33"/>
      <c r="L286" s="33"/>
      <c r="M286" s="29"/>
      <c r="N286" s="29"/>
      <c r="O286" s="9"/>
      <c r="P286" s="9"/>
      <c r="Q286" s="4"/>
    </row>
    <row r="287" spans="1:19" ht="16.5" thickBot="1">
      <c r="A287" s="38"/>
      <c r="B287" s="33"/>
      <c r="C287" s="33"/>
      <c r="D287" s="33"/>
      <c r="E287" s="30"/>
      <c r="F287" s="30"/>
      <c r="G287" s="30"/>
      <c r="H287" s="33"/>
      <c r="I287" s="33"/>
      <c r="J287" s="33"/>
      <c r="K287" s="33"/>
      <c r="L287" s="33"/>
      <c r="M287" s="29"/>
      <c r="N287" s="29"/>
      <c r="O287" s="9"/>
      <c r="P287" s="9"/>
      <c r="Q287" s="4"/>
    </row>
    <row r="288" spans="1:19" ht="16.5" thickBot="1">
      <c r="B288" s="44"/>
      <c r="E288" s="30"/>
      <c r="F288" s="30"/>
      <c r="G288" s="37"/>
      <c r="H288" s="44"/>
      <c r="N288" s="29"/>
      <c r="O288" s="29"/>
      <c r="P288" s="29"/>
    </row>
    <row r="289" spans="2:16">
      <c r="B289" s="44"/>
      <c r="H289" s="44"/>
      <c r="N289" s="29"/>
      <c r="O289" s="29"/>
      <c r="P289" s="29"/>
    </row>
    <row r="290" spans="2:16">
      <c r="B290" s="44"/>
      <c r="E290" s="44"/>
      <c r="H290" s="44"/>
      <c r="N290" s="29"/>
      <c r="O290" s="29"/>
      <c r="P290" s="29"/>
    </row>
    <row r="291" spans="2:16">
      <c r="B291" s="44"/>
      <c r="E291" s="44"/>
      <c r="H291" s="44"/>
      <c r="N291" s="29"/>
      <c r="O291" s="29"/>
      <c r="P291" s="29"/>
    </row>
    <row r="292" spans="2:16">
      <c r="B292" s="44"/>
      <c r="E292" s="44"/>
      <c r="H292" s="44"/>
      <c r="N292" s="29"/>
      <c r="O292" s="29"/>
      <c r="P292" s="29"/>
    </row>
    <row r="293" spans="2:16">
      <c r="B293" s="44"/>
      <c r="E293" s="44"/>
      <c r="H293" s="44"/>
      <c r="N293" s="29"/>
      <c r="O293" s="29"/>
      <c r="P293" s="29"/>
    </row>
    <row r="294" spans="2:16">
      <c r="B294" s="44"/>
      <c r="E294" s="44"/>
      <c r="H294" s="44"/>
      <c r="N294" s="29"/>
      <c r="O294" s="29"/>
      <c r="P294" s="29"/>
    </row>
    <row r="295" spans="2:16">
      <c r="B295" s="44"/>
      <c r="E295" s="44"/>
      <c r="H295" s="44"/>
      <c r="N295" s="29"/>
      <c r="O295" s="29"/>
      <c r="P295" s="29"/>
    </row>
    <row r="296" spans="2:16">
      <c r="N296" s="29"/>
      <c r="O296" s="29"/>
      <c r="P296" s="29"/>
    </row>
    <row r="297" spans="2:16">
      <c r="N297" s="29"/>
      <c r="O297" s="29"/>
      <c r="P297" s="29"/>
    </row>
    <row r="298" spans="2:16">
      <c r="N298" s="29"/>
      <c r="O298" s="29"/>
      <c r="P298" s="29"/>
    </row>
    <row r="299" spans="2:16">
      <c r="N299" s="29"/>
      <c r="O299" s="29"/>
      <c r="P299" s="29"/>
    </row>
    <row r="300" spans="2:16">
      <c r="N300" s="29"/>
      <c r="O300" s="29"/>
      <c r="P300" s="29"/>
    </row>
    <row r="301" spans="2:16">
      <c r="N301" s="29"/>
      <c r="O301" s="29"/>
      <c r="P301" s="29"/>
    </row>
    <row r="302" spans="2:16">
      <c r="N302" s="29"/>
      <c r="O302" s="29"/>
      <c r="P302" s="29"/>
    </row>
    <row r="303" spans="2:16">
      <c r="N303" s="29"/>
      <c r="O303" s="29"/>
      <c r="P303" s="29"/>
    </row>
    <row r="304" spans="2:16">
      <c r="N304" s="29"/>
      <c r="O304" s="29"/>
      <c r="P304" s="29"/>
    </row>
    <row r="305" spans="14:16">
      <c r="N305" s="29"/>
      <c r="O305" s="29"/>
      <c r="P305" s="29"/>
    </row>
    <row r="306" spans="14:16">
      <c r="N306" s="29"/>
      <c r="O306" s="29"/>
      <c r="P306" s="29"/>
    </row>
    <row r="307" spans="14:16">
      <c r="N307" s="29"/>
      <c r="O307" s="29"/>
      <c r="P307" s="29"/>
    </row>
    <row r="308" spans="14:16">
      <c r="N308" s="29"/>
      <c r="O308" s="29"/>
      <c r="P308" s="29"/>
    </row>
    <row r="309" spans="14:16">
      <c r="N309" s="29"/>
      <c r="O309" s="29"/>
      <c r="P309" s="29"/>
    </row>
    <row r="310" spans="14:16">
      <c r="N310" s="29"/>
      <c r="O310" s="29"/>
      <c r="P310" s="29"/>
    </row>
    <row r="311" spans="14:16">
      <c r="N311" s="29"/>
      <c r="O311" s="29"/>
      <c r="P311" s="29"/>
    </row>
    <row r="312" spans="14:16">
      <c r="N312" s="29"/>
      <c r="O312" s="29"/>
      <c r="P312" s="29"/>
    </row>
    <row r="313" spans="14:16">
      <c r="N313" s="29"/>
      <c r="O313" s="29"/>
      <c r="P313" s="29"/>
    </row>
    <row r="314" spans="14:16">
      <c r="N314" s="29"/>
      <c r="O314" s="29"/>
      <c r="P314" s="29"/>
    </row>
    <row r="315" spans="14:16">
      <c r="N315" s="29"/>
      <c r="O315" s="29"/>
      <c r="P315" s="29"/>
    </row>
    <row r="316" spans="14:16">
      <c r="N316" s="29"/>
      <c r="O316" s="29"/>
      <c r="P316" s="29"/>
    </row>
    <row r="317" spans="14:16">
      <c r="N317" s="29"/>
      <c r="O317" s="29"/>
      <c r="P317" s="29"/>
    </row>
    <row r="318" spans="14:16">
      <c r="N318" s="29"/>
      <c r="O318" s="29"/>
      <c r="P318" s="29"/>
    </row>
    <row r="319" spans="14:16">
      <c r="N319" s="29"/>
      <c r="O319" s="29"/>
      <c r="P319" s="29"/>
    </row>
    <row r="320" spans="14:16">
      <c r="N320" s="29"/>
      <c r="O320" s="29"/>
      <c r="P320" s="29"/>
    </row>
    <row r="321" spans="14:16">
      <c r="N321" s="29"/>
      <c r="O321" s="29"/>
      <c r="P321" s="29"/>
    </row>
    <row r="322" spans="14:16">
      <c r="N322" s="29"/>
      <c r="O322" s="29"/>
      <c r="P322" s="29"/>
    </row>
    <row r="323" spans="14:16">
      <c r="N323" s="29"/>
      <c r="O323" s="29"/>
      <c r="P323" s="29"/>
    </row>
    <row r="324" spans="14:16">
      <c r="N324" s="29"/>
      <c r="O324" s="29"/>
      <c r="P324" s="29"/>
    </row>
    <row r="325" spans="14:16">
      <c r="N325" s="29"/>
      <c r="O325" s="29"/>
      <c r="P325" s="29"/>
    </row>
    <row r="326" spans="14:16">
      <c r="N326" s="29"/>
      <c r="O326" s="29"/>
      <c r="P326" s="29"/>
    </row>
    <row r="327" spans="14:16">
      <c r="N327" s="29"/>
      <c r="O327" s="29"/>
      <c r="P327" s="29"/>
    </row>
    <row r="328" spans="14:16">
      <c r="N328" s="29"/>
      <c r="O328" s="29"/>
      <c r="P328" s="29"/>
    </row>
    <row r="329" spans="14:16">
      <c r="N329" s="29"/>
      <c r="O329" s="29"/>
      <c r="P329" s="29"/>
    </row>
    <row r="330" spans="14:16">
      <c r="N330" s="29"/>
      <c r="O330" s="29"/>
      <c r="P330" s="29"/>
    </row>
    <row r="331" spans="14:16">
      <c r="N331" s="29"/>
      <c r="O331" s="29"/>
      <c r="P331" s="29"/>
    </row>
    <row r="332" spans="14:16">
      <c r="N332" s="29"/>
      <c r="O332" s="29"/>
      <c r="P332" s="29"/>
    </row>
    <row r="333" spans="14:16">
      <c r="N333" s="29"/>
      <c r="O333" s="29"/>
      <c r="P333" s="29"/>
    </row>
    <row r="334" spans="14:16">
      <c r="N334" s="29"/>
      <c r="O334" s="29"/>
      <c r="P334" s="29"/>
    </row>
    <row r="335" spans="14:16">
      <c r="N335" s="29"/>
      <c r="O335" s="29"/>
      <c r="P335" s="29"/>
    </row>
    <row r="336" spans="14:16">
      <c r="N336" s="29"/>
      <c r="O336" s="29"/>
      <c r="P336" s="29"/>
    </row>
  </sheetData>
  <mergeCells count="12">
    <mergeCell ref="H8:J8"/>
    <mergeCell ref="M8:O8"/>
    <mergeCell ref="T3:AC3"/>
    <mergeCell ref="T4:AC4"/>
    <mergeCell ref="B7:D7"/>
    <mergeCell ref="E7:G7"/>
    <mergeCell ref="H7:J7"/>
    <mergeCell ref="K7:K8"/>
    <mergeCell ref="M7:O7"/>
    <mergeCell ref="Q7:Q8"/>
    <mergeCell ref="B8:D8"/>
    <mergeCell ref="E8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2022-08-01T14:49:12Z</dcterms:created>
  <dcterms:modified xsi:type="dcterms:W3CDTF">2022-08-02T12:44:37Z</dcterms:modified>
</cp:coreProperties>
</file>