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180" windowHeight="122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S276" i="1"/>
  <c r="J276"/>
  <c r="I276"/>
  <c r="H276"/>
  <c r="S275"/>
  <c r="J275"/>
  <c r="I275"/>
  <c r="H275"/>
  <c r="S274"/>
  <c r="J274"/>
  <c r="I274"/>
  <c r="H274"/>
  <c r="S273"/>
  <c r="J273"/>
  <c r="I273"/>
  <c r="H273"/>
  <c r="S272"/>
  <c r="J272"/>
  <c r="I272"/>
  <c r="H272"/>
  <c r="S271"/>
  <c r="J271"/>
  <c r="I271"/>
  <c r="H271"/>
  <c r="S270"/>
  <c r="J270"/>
  <c r="I270"/>
  <c r="H270"/>
  <c r="S269"/>
  <c r="J269"/>
  <c r="I269"/>
  <c r="H269"/>
  <c r="S268"/>
  <c r="S267"/>
  <c r="S266"/>
  <c r="S265"/>
  <c r="S264"/>
  <c r="S263"/>
  <c r="J263"/>
  <c r="I263"/>
  <c r="H263"/>
  <c r="S262"/>
  <c r="J262"/>
  <c r="I262"/>
  <c r="H262"/>
  <c r="S261"/>
  <c r="J261"/>
  <c r="I261"/>
  <c r="H261"/>
  <c r="S260"/>
  <c r="J260"/>
  <c r="I260"/>
  <c r="H260"/>
  <c r="S259"/>
  <c r="J259"/>
  <c r="I259"/>
  <c r="H259"/>
  <c r="S258"/>
  <c r="J258"/>
  <c r="I258"/>
  <c r="H258"/>
  <c r="S257"/>
  <c r="S256"/>
  <c r="S255"/>
  <c r="S254"/>
  <c r="J254"/>
  <c r="I254"/>
  <c r="H254"/>
  <c r="S253"/>
  <c r="J253"/>
  <c r="I253"/>
  <c r="H253"/>
  <c r="S252"/>
  <c r="S251"/>
  <c r="S250"/>
  <c r="J250"/>
  <c r="I250"/>
  <c r="H250"/>
  <c r="S249"/>
  <c r="J249"/>
  <c r="I249"/>
  <c r="H249"/>
  <c r="S248"/>
  <c r="S247"/>
  <c r="S246"/>
  <c r="S245"/>
  <c r="S244"/>
  <c r="S243"/>
  <c r="S242"/>
  <c r="J242"/>
  <c r="I242"/>
  <c r="H242"/>
  <c r="S241"/>
  <c r="S240"/>
  <c r="J240"/>
  <c r="I240"/>
  <c r="H240"/>
  <c r="S239"/>
  <c r="J239"/>
  <c r="I239"/>
  <c r="H239"/>
  <c r="S238"/>
  <c r="J238"/>
  <c r="I238"/>
  <c r="H238"/>
  <c r="S237"/>
  <c r="J237"/>
  <c r="I237"/>
  <c r="H237"/>
  <c r="S236"/>
  <c r="J236"/>
  <c r="I236"/>
  <c r="H236"/>
  <c r="S235"/>
  <c r="J235"/>
  <c r="I235"/>
  <c r="H235"/>
  <c r="S234"/>
  <c r="S233"/>
  <c r="S232"/>
  <c r="S231"/>
  <c r="J231"/>
  <c r="I231"/>
  <c r="H231"/>
  <c r="S230"/>
  <c r="J230"/>
  <c r="I230"/>
  <c r="H230"/>
  <c r="S229"/>
  <c r="J229"/>
  <c r="I229"/>
  <c r="H229"/>
  <c r="S228"/>
  <c r="J228"/>
  <c r="I228"/>
  <c r="H228"/>
  <c r="S227"/>
  <c r="S226"/>
  <c r="J226"/>
  <c r="I226"/>
  <c r="H226"/>
  <c r="S225"/>
  <c r="S224"/>
  <c r="J224"/>
  <c r="I224"/>
  <c r="H224"/>
  <c r="S223"/>
  <c r="S222"/>
  <c r="J222"/>
  <c r="I222"/>
  <c r="H222"/>
  <c r="S221"/>
  <c r="S220"/>
  <c r="S219"/>
  <c r="S218"/>
  <c r="S217"/>
  <c r="S216"/>
  <c r="J216"/>
  <c r="I216"/>
  <c r="H216"/>
  <c r="S215"/>
  <c r="J215"/>
  <c r="I215"/>
  <c r="H215"/>
  <c r="S214"/>
  <c r="J214"/>
  <c r="I214"/>
  <c r="H214"/>
  <c r="S213"/>
  <c r="J213"/>
  <c r="I213"/>
  <c r="H213"/>
  <c r="S212"/>
  <c r="J212"/>
  <c r="I212"/>
  <c r="H212"/>
  <c r="S211"/>
  <c r="J211"/>
  <c r="I211"/>
  <c r="H211"/>
  <c r="S210"/>
  <c r="J210"/>
  <c r="I210"/>
  <c r="H210"/>
  <c r="S209"/>
  <c r="J209"/>
  <c r="I209"/>
  <c r="H209"/>
  <c r="S208"/>
  <c r="S207"/>
  <c r="S206"/>
  <c r="S205"/>
  <c r="S204"/>
  <c r="S203"/>
  <c r="S202"/>
  <c r="S201"/>
  <c r="J201"/>
  <c r="I201"/>
  <c r="H201"/>
  <c r="S200"/>
  <c r="J200"/>
  <c r="I200"/>
  <c r="H200"/>
  <c r="S199"/>
  <c r="J199"/>
  <c r="I199"/>
  <c r="H199"/>
  <c r="S198"/>
  <c r="S197"/>
  <c r="J197"/>
  <c r="I197"/>
  <c r="H197"/>
  <c r="S196"/>
  <c r="S195"/>
  <c r="S194"/>
  <c r="S193"/>
  <c r="J193"/>
  <c r="I193"/>
  <c r="H193"/>
  <c r="S192"/>
  <c r="J192"/>
  <c r="I192"/>
  <c r="H192"/>
  <c r="S191"/>
  <c r="S190"/>
  <c r="S189"/>
  <c r="J189"/>
  <c r="I189"/>
  <c r="H189"/>
  <c r="S188"/>
  <c r="J188"/>
  <c r="I188"/>
  <c r="H188"/>
  <c r="S187"/>
  <c r="J187"/>
  <c r="I187"/>
  <c r="H187"/>
  <c r="S186"/>
  <c r="S185"/>
  <c r="J185"/>
  <c r="I185"/>
  <c r="H185"/>
  <c r="S184"/>
  <c r="S183"/>
  <c r="S182"/>
  <c r="J182"/>
  <c r="I182"/>
  <c r="H182"/>
  <c r="S181"/>
  <c r="S180"/>
  <c r="J180"/>
  <c r="I180"/>
  <c r="H180"/>
  <c r="S179"/>
  <c r="S178"/>
  <c r="S177"/>
  <c r="J177"/>
  <c r="I177"/>
  <c r="H177"/>
  <c r="S176"/>
  <c r="J176"/>
  <c r="I176"/>
  <c r="H176"/>
  <c r="S175"/>
  <c r="J175"/>
  <c r="I175"/>
  <c r="H175"/>
  <c r="S174"/>
  <c r="J174"/>
  <c r="I174"/>
  <c r="H174"/>
  <c r="S173"/>
  <c r="J173"/>
  <c r="I173"/>
  <c r="H173"/>
  <c r="S172"/>
  <c r="J172"/>
  <c r="I172"/>
  <c r="H172"/>
  <c r="S171"/>
  <c r="S170"/>
  <c r="J170"/>
  <c r="I170"/>
  <c r="H170"/>
  <c r="S169"/>
  <c r="J169"/>
  <c r="I169"/>
  <c r="H169"/>
  <c r="S168"/>
  <c r="J168"/>
  <c r="I168"/>
  <c r="H168"/>
  <c r="S167"/>
  <c r="J167"/>
  <c r="I167"/>
  <c r="H167"/>
  <c r="S166"/>
  <c r="S165"/>
  <c r="J165"/>
  <c r="I165"/>
  <c r="H165"/>
  <c r="S164"/>
  <c r="S163"/>
  <c r="S162"/>
  <c r="S161"/>
  <c r="S160"/>
  <c r="J160"/>
  <c r="I160"/>
  <c r="H160"/>
  <c r="S159"/>
  <c r="J159"/>
  <c r="I159"/>
  <c r="H159"/>
  <c r="S158"/>
  <c r="J158"/>
  <c r="I158"/>
  <c r="H158"/>
  <c r="S157"/>
  <c r="J157"/>
  <c r="I157"/>
  <c r="H157"/>
  <c r="S156"/>
  <c r="J156"/>
  <c r="I156"/>
  <c r="H156"/>
  <c r="S155"/>
  <c r="J155"/>
  <c r="I155"/>
  <c r="H155"/>
  <c r="S154"/>
  <c r="J154"/>
  <c r="I154"/>
  <c r="H154"/>
  <c r="S153"/>
  <c r="S152"/>
  <c r="J152"/>
  <c r="I152"/>
  <c r="H152"/>
  <c r="S151"/>
  <c r="S150"/>
  <c r="J150"/>
  <c r="I150"/>
  <c r="H150"/>
  <c r="S149"/>
  <c r="J149"/>
  <c r="I149"/>
  <c r="H149"/>
  <c r="S148"/>
  <c r="J148"/>
  <c r="I148"/>
  <c r="H148"/>
  <c r="S147"/>
  <c r="J147"/>
  <c r="I147"/>
  <c r="H147"/>
  <c r="S146"/>
  <c r="S145"/>
  <c r="S144"/>
  <c r="S143"/>
  <c r="J143"/>
  <c r="I143"/>
  <c r="H143"/>
  <c r="S142"/>
  <c r="S141"/>
  <c r="S140"/>
  <c r="J140"/>
  <c r="I140"/>
  <c r="H140"/>
  <c r="S139"/>
  <c r="S138"/>
  <c r="J138"/>
  <c r="I138"/>
  <c r="H138"/>
  <c r="S137"/>
  <c r="J137"/>
  <c r="I137"/>
  <c r="H137"/>
  <c r="S136"/>
  <c r="J136"/>
  <c r="I136"/>
  <c r="H136"/>
  <c r="S135"/>
  <c r="J135"/>
  <c r="I135"/>
  <c r="H135"/>
  <c r="S134"/>
  <c r="J134"/>
  <c r="I134"/>
  <c r="H134"/>
  <c r="S133"/>
  <c r="J133"/>
  <c r="I133"/>
  <c r="H133"/>
  <c r="S132"/>
  <c r="S131"/>
  <c r="S130"/>
  <c r="J130"/>
  <c r="I130"/>
  <c r="H130"/>
  <c r="S129"/>
  <c r="J129"/>
  <c r="I129"/>
  <c r="H129"/>
  <c r="S128"/>
  <c r="J128"/>
  <c r="I128"/>
  <c r="H128"/>
  <c r="S127"/>
  <c r="S126"/>
  <c r="J126"/>
  <c r="I126"/>
  <c r="H126"/>
  <c r="S125"/>
  <c r="J125"/>
  <c r="I125"/>
  <c r="H125"/>
  <c r="S124"/>
  <c r="J124"/>
  <c r="I124"/>
  <c r="H124"/>
  <c r="S123"/>
  <c r="J123"/>
  <c r="I123"/>
  <c r="H123"/>
  <c r="S122"/>
  <c r="J122"/>
  <c r="I122"/>
  <c r="H122"/>
  <c r="S121"/>
  <c r="S120"/>
  <c r="J120"/>
  <c r="I120"/>
  <c r="H120"/>
  <c r="S119"/>
  <c r="J119"/>
  <c r="I119"/>
  <c r="H119"/>
  <c r="S118"/>
  <c r="J118"/>
  <c r="I118"/>
  <c r="H118"/>
  <c r="S117"/>
  <c r="J117"/>
  <c r="I117"/>
  <c r="H117"/>
  <c r="S116"/>
  <c r="J116"/>
  <c r="I116"/>
  <c r="H116"/>
  <c r="S115"/>
  <c r="J115"/>
  <c r="I115"/>
  <c r="H115"/>
  <c r="S114"/>
  <c r="J114"/>
  <c r="I114"/>
  <c r="H114"/>
  <c r="S113"/>
  <c r="J113"/>
  <c r="I113"/>
  <c r="H113"/>
  <c r="S112"/>
  <c r="J112"/>
  <c r="I112"/>
  <c r="H112"/>
  <c r="S111"/>
  <c r="J111"/>
  <c r="I111"/>
  <c r="H111"/>
  <c r="S110"/>
  <c r="J110"/>
  <c r="I110"/>
  <c r="H110"/>
  <c r="S109"/>
  <c r="J109"/>
  <c r="I109"/>
  <c r="H109"/>
  <c r="S108"/>
  <c r="J108"/>
  <c r="I108"/>
  <c r="H108"/>
  <c r="S107"/>
  <c r="J107"/>
  <c r="I107"/>
  <c r="H107"/>
  <c r="S106"/>
  <c r="S105"/>
  <c r="S104"/>
  <c r="J104"/>
  <c r="I104"/>
  <c r="H104"/>
  <c r="S103"/>
  <c r="J103"/>
  <c r="I103"/>
  <c r="H103"/>
  <c r="S102"/>
  <c r="J102"/>
  <c r="I102"/>
  <c r="H102"/>
  <c r="M102" s="1"/>
  <c r="S101"/>
  <c r="J101"/>
  <c r="I101"/>
  <c r="N101" s="1"/>
  <c r="H101"/>
  <c r="M101" s="1"/>
  <c r="O101" s="1"/>
  <c r="S100"/>
  <c r="J100"/>
  <c r="I100"/>
  <c r="N100" s="1"/>
  <c r="H100"/>
  <c r="M100" s="1"/>
  <c r="O100" s="1"/>
  <c r="S99"/>
  <c r="J99"/>
  <c r="I99"/>
  <c r="N99" s="1"/>
  <c r="H99"/>
  <c r="M99" s="1"/>
  <c r="O99" s="1"/>
  <c r="S98"/>
  <c r="J98"/>
  <c r="I98"/>
  <c r="H98"/>
  <c r="S97"/>
  <c r="J97"/>
  <c r="I97"/>
  <c r="N97" s="1"/>
  <c r="H97"/>
  <c r="M97" s="1"/>
  <c r="O97" s="1"/>
  <c r="S96"/>
  <c r="J96"/>
  <c r="I96"/>
  <c r="N96" s="1"/>
  <c r="H96"/>
  <c r="M96" s="1"/>
  <c r="O96" s="1"/>
  <c r="S95"/>
  <c r="J95"/>
  <c r="I95"/>
  <c r="N95" s="1"/>
  <c r="H95"/>
  <c r="M95" s="1"/>
  <c r="O95" s="1"/>
  <c r="S94"/>
  <c r="J94"/>
  <c r="I94"/>
  <c r="N94" s="1"/>
  <c r="H94"/>
  <c r="M94" s="1"/>
  <c r="O94" s="1"/>
  <c r="S93"/>
  <c r="J93"/>
  <c r="I93"/>
  <c r="N93" s="1"/>
  <c r="H93"/>
  <c r="S92"/>
  <c r="S91"/>
  <c r="J91"/>
  <c r="I91"/>
  <c r="N91" s="1"/>
  <c r="H91"/>
  <c r="M91" s="1"/>
  <c r="S90"/>
  <c r="S89"/>
  <c r="J89"/>
  <c r="I89"/>
  <c r="N89" s="1"/>
  <c r="H89"/>
  <c r="M89" s="1"/>
  <c r="O89" s="1"/>
  <c r="S88"/>
  <c r="J88"/>
  <c r="I88"/>
  <c r="N88" s="1"/>
  <c r="H88"/>
  <c r="M88" s="1"/>
  <c r="O88" s="1"/>
  <c r="S87"/>
  <c r="S86"/>
  <c r="J86"/>
  <c r="I86"/>
  <c r="N86" s="1"/>
  <c r="H86"/>
  <c r="M86" s="1"/>
  <c r="S85"/>
  <c r="S84"/>
  <c r="S83"/>
  <c r="J83"/>
  <c r="I83"/>
  <c r="N83" s="1"/>
  <c r="H83"/>
  <c r="M83" s="1"/>
  <c r="S82"/>
  <c r="J82"/>
  <c r="I82"/>
  <c r="N82" s="1"/>
  <c r="H82"/>
  <c r="M82" s="1"/>
  <c r="S81"/>
  <c r="J81"/>
  <c r="I81"/>
  <c r="N81" s="1"/>
  <c r="H81"/>
  <c r="M81" s="1"/>
  <c r="S80"/>
  <c r="S79"/>
  <c r="S78"/>
  <c r="S77"/>
  <c r="S76"/>
  <c r="J76"/>
  <c r="I76"/>
  <c r="N76" s="1"/>
  <c r="H76"/>
  <c r="S75"/>
  <c r="S74"/>
  <c r="S73"/>
  <c r="J73"/>
  <c r="I73"/>
  <c r="N73" s="1"/>
  <c r="H73"/>
  <c r="M73" s="1"/>
  <c r="S72"/>
  <c r="J72"/>
  <c r="I72"/>
  <c r="N72" s="1"/>
  <c r="H72"/>
  <c r="S71"/>
  <c r="S70"/>
  <c r="J70"/>
  <c r="I70"/>
  <c r="N70" s="1"/>
  <c r="H70"/>
  <c r="M70" s="1"/>
  <c r="O70" s="1"/>
  <c r="S69"/>
  <c r="J69"/>
  <c r="I69"/>
  <c r="N69" s="1"/>
  <c r="H69"/>
  <c r="M69" s="1"/>
  <c r="O69" s="1"/>
  <c r="S68"/>
  <c r="J68"/>
  <c r="I68"/>
  <c r="N68" s="1"/>
  <c r="H68"/>
  <c r="M68" s="1"/>
  <c r="O68" s="1"/>
  <c r="S67"/>
  <c r="J67"/>
  <c r="I67"/>
  <c r="N67" s="1"/>
  <c r="H67"/>
  <c r="M67" s="1"/>
  <c r="O67" s="1"/>
  <c r="S66"/>
  <c r="S65"/>
  <c r="J65"/>
  <c r="I65"/>
  <c r="N65" s="1"/>
  <c r="H65"/>
  <c r="S64"/>
  <c r="S63"/>
  <c r="J63"/>
  <c r="I63"/>
  <c r="N63" s="1"/>
  <c r="H63"/>
  <c r="S62"/>
  <c r="J62"/>
  <c r="I62"/>
  <c r="N62" s="1"/>
  <c r="H62"/>
  <c r="S61"/>
  <c r="S60"/>
  <c r="J60"/>
  <c r="I60"/>
  <c r="H60"/>
  <c r="M60" s="1"/>
  <c r="S59"/>
  <c r="S58"/>
  <c r="J58"/>
  <c r="I58"/>
  <c r="N58" s="1"/>
  <c r="H58"/>
  <c r="M58" s="1"/>
  <c r="O58" s="1"/>
  <c r="S57"/>
  <c r="J57"/>
  <c r="I57"/>
  <c r="N57" s="1"/>
  <c r="H57"/>
  <c r="M57" s="1"/>
  <c r="O57" s="1"/>
  <c r="S56"/>
  <c r="J56"/>
  <c r="I56"/>
  <c r="N56" s="1"/>
  <c r="H56"/>
  <c r="M56" s="1"/>
  <c r="O56" s="1"/>
  <c r="S55"/>
  <c r="J55"/>
  <c r="I55"/>
  <c r="N55" s="1"/>
  <c r="H55"/>
  <c r="M55" s="1"/>
  <c r="O55" s="1"/>
  <c r="S54"/>
  <c r="J54"/>
  <c r="I54"/>
  <c r="N54" s="1"/>
  <c r="H54"/>
  <c r="S53"/>
  <c r="J53"/>
  <c r="I53"/>
  <c r="N53" s="1"/>
  <c r="H53"/>
  <c r="M53" s="1"/>
  <c r="O53" s="1"/>
  <c r="S52"/>
  <c r="J52"/>
  <c r="I52"/>
  <c r="N52" s="1"/>
  <c r="H52"/>
  <c r="S51"/>
  <c r="S50"/>
  <c r="S49"/>
  <c r="S48"/>
  <c r="J48"/>
  <c r="I48"/>
  <c r="N48" s="1"/>
  <c r="H48"/>
  <c r="S47"/>
  <c r="J47"/>
  <c r="I47"/>
  <c r="N47" s="1"/>
  <c r="H47"/>
  <c r="S46"/>
  <c r="J46"/>
  <c r="I46"/>
  <c r="N46" s="1"/>
  <c r="H46"/>
  <c r="S45"/>
  <c r="S44"/>
  <c r="J44"/>
  <c r="I44"/>
  <c r="N44" s="1"/>
  <c r="H44"/>
  <c r="M44" s="1"/>
  <c r="O44" s="1"/>
  <c r="S43"/>
  <c r="J43"/>
  <c r="I43"/>
  <c r="N43" s="1"/>
  <c r="H43"/>
  <c r="M43" s="1"/>
  <c r="O43" s="1"/>
  <c r="S42"/>
  <c r="J42"/>
  <c r="I42"/>
  <c r="N42" s="1"/>
  <c r="H42"/>
  <c r="S41"/>
  <c r="J41"/>
  <c r="I41"/>
  <c r="N41" s="1"/>
  <c r="H41"/>
  <c r="S40"/>
  <c r="I40"/>
  <c r="H40"/>
  <c r="S39"/>
  <c r="J39"/>
  <c r="I39"/>
  <c r="N39" s="1"/>
  <c r="H39"/>
  <c r="S38"/>
  <c r="J38"/>
  <c r="I38"/>
  <c r="N38" s="1"/>
  <c r="H38"/>
  <c r="S37"/>
  <c r="J37"/>
  <c r="I37"/>
  <c r="N37" s="1"/>
  <c r="H37"/>
  <c r="S36"/>
  <c r="J36"/>
  <c r="I36"/>
  <c r="N36" s="1"/>
  <c r="H36"/>
  <c r="S35"/>
  <c r="J35"/>
  <c r="I35"/>
  <c r="N35" s="1"/>
  <c r="H35"/>
  <c r="S34"/>
  <c r="J34"/>
  <c r="I34"/>
  <c r="N34" s="1"/>
  <c r="H34"/>
  <c r="M34" s="1"/>
  <c r="S33"/>
  <c r="J33"/>
  <c r="I33"/>
  <c r="N33" s="1"/>
  <c r="H33"/>
  <c r="S32"/>
  <c r="S31"/>
  <c r="J31"/>
  <c r="I31"/>
  <c r="N31" s="1"/>
  <c r="H31"/>
  <c r="S30"/>
  <c r="J30"/>
  <c r="I30"/>
  <c r="N30" s="1"/>
  <c r="H30"/>
  <c r="S29"/>
  <c r="J29"/>
  <c r="I29"/>
  <c r="N29" s="1"/>
  <c r="H29"/>
  <c r="S28"/>
  <c r="S27"/>
  <c r="J27"/>
  <c r="I27"/>
  <c r="N27" s="1"/>
  <c r="H27"/>
  <c r="S26"/>
  <c r="J26"/>
  <c r="I26"/>
  <c r="N26" s="1"/>
  <c r="H26"/>
  <c r="S25"/>
  <c r="J25"/>
  <c r="I25"/>
  <c r="N25" s="1"/>
  <c r="H25"/>
  <c r="S24"/>
  <c r="J24"/>
  <c r="I24"/>
  <c r="N24" s="1"/>
  <c r="H24"/>
  <c r="M24" s="1"/>
  <c r="S23"/>
  <c r="J23"/>
  <c r="I23"/>
  <c r="N23" s="1"/>
  <c r="H23"/>
  <c r="M23" s="1"/>
  <c r="S22"/>
  <c r="S21"/>
  <c r="J21"/>
  <c r="I21"/>
  <c r="N21" s="1"/>
  <c r="H21"/>
  <c r="M21" s="1"/>
  <c r="O21" s="1"/>
  <c r="S20"/>
  <c r="J20"/>
  <c r="I20"/>
  <c r="N20" s="1"/>
  <c r="H20"/>
  <c r="M20" s="1"/>
  <c r="O20" s="1"/>
  <c r="S19"/>
  <c r="S18"/>
  <c r="S17"/>
  <c r="S16"/>
  <c r="J16"/>
  <c r="I16"/>
  <c r="N16" s="1"/>
  <c r="H16"/>
  <c r="S15"/>
  <c r="J15"/>
  <c r="I15"/>
  <c r="N15" s="1"/>
  <c r="H15"/>
  <c r="S14"/>
  <c r="J14"/>
  <c r="I14"/>
  <c r="N14" s="1"/>
  <c r="H14"/>
  <c r="S13"/>
  <c r="J13"/>
  <c r="I13"/>
  <c r="N13" s="1"/>
  <c r="H13"/>
  <c r="S12"/>
  <c r="J12"/>
  <c r="I12"/>
  <c r="N12" s="1"/>
  <c r="H12"/>
  <c r="S11"/>
  <c r="J11"/>
  <c r="I11"/>
  <c r="N11" s="1"/>
  <c r="H11"/>
  <c r="M11" s="1"/>
  <c r="S10"/>
  <c r="J10"/>
  <c r="I10"/>
  <c r="N10" s="1"/>
  <c r="H10"/>
  <c r="R9"/>
  <c r="L9"/>
  <c r="K9"/>
  <c r="A7"/>
  <c r="M93"/>
  <c r="O93" s="1"/>
  <c r="P1"/>
  <c r="J1"/>
  <c r="I1"/>
  <c r="H1"/>
  <c r="G1"/>
  <c r="F1"/>
  <c r="E1"/>
  <c r="D1"/>
  <c r="C1"/>
  <c r="B1"/>
  <c r="O11" l="1"/>
  <c r="O23"/>
  <c r="O24"/>
  <c r="O34"/>
  <c r="O73"/>
  <c r="O81"/>
  <c r="O82"/>
  <c r="O83"/>
  <c r="O86"/>
  <c r="O91"/>
  <c r="R146"/>
  <c r="N265"/>
  <c r="N263"/>
  <c r="N262"/>
  <c r="N257"/>
  <c r="N252"/>
  <c r="O252" s="1"/>
  <c r="N251"/>
  <c r="N247"/>
  <c r="O247" s="1"/>
  <c r="N246"/>
  <c r="O246" s="1"/>
  <c r="N245"/>
  <c r="N243"/>
  <c r="O243" s="1"/>
  <c r="N241"/>
  <c r="O241" s="1"/>
  <c r="N232"/>
  <c r="N225"/>
  <c r="N220"/>
  <c r="N217"/>
  <c r="O217" s="1"/>
  <c r="N206"/>
  <c r="O206" s="1"/>
  <c r="N205"/>
  <c r="O205" s="1"/>
  <c r="N203"/>
  <c r="N198"/>
  <c r="O198" s="1"/>
  <c r="N195"/>
  <c r="N268"/>
  <c r="O268" s="1"/>
  <c r="N267"/>
  <c r="O267" s="1"/>
  <c r="N266"/>
  <c r="N264"/>
  <c r="N255"/>
  <c r="N248"/>
  <c r="N244"/>
  <c r="N234"/>
  <c r="O234" s="1"/>
  <c r="N233"/>
  <c r="N227"/>
  <c r="N221"/>
  <c r="N219"/>
  <c r="O219" s="1"/>
  <c r="N218"/>
  <c r="N202"/>
  <c r="N194"/>
  <c r="O194" s="1"/>
  <c r="N191"/>
  <c r="O191" s="1"/>
  <c r="N190"/>
  <c r="N183"/>
  <c r="O183" s="1"/>
  <c r="N181"/>
  <c r="O181" s="1"/>
  <c r="N179"/>
  <c r="O179" s="1"/>
  <c r="N178"/>
  <c r="O178" s="1"/>
  <c r="N171"/>
  <c r="N162"/>
  <c r="N130"/>
  <c r="N129"/>
  <c r="N128"/>
  <c r="N126"/>
  <c r="N185"/>
  <c r="N184"/>
  <c r="N170"/>
  <c r="N169"/>
  <c r="N168"/>
  <c r="N166"/>
  <c r="O166" s="1"/>
  <c r="N164"/>
  <c r="O164" s="1"/>
  <c r="N163"/>
  <c r="N161"/>
  <c r="O161" s="1"/>
  <c r="M10"/>
  <c r="M12"/>
  <c r="O12" s="1"/>
  <c r="M13"/>
  <c r="O13" s="1"/>
  <c r="M14"/>
  <c r="O14" s="1"/>
  <c r="M15"/>
  <c r="O15" s="1"/>
  <c r="M16"/>
  <c r="O16" s="1"/>
  <c r="N22"/>
  <c r="N1" s="1"/>
  <c r="N28"/>
  <c r="O28" s="1"/>
  <c r="N32"/>
  <c r="O32" s="1"/>
  <c r="N60"/>
  <c r="O60" s="1"/>
  <c r="M61"/>
  <c r="M62"/>
  <c r="O62" s="1"/>
  <c r="M63"/>
  <c r="O63" s="1"/>
  <c r="M65"/>
  <c r="O65" s="1"/>
  <c r="N71"/>
  <c r="M74"/>
  <c r="N75"/>
  <c r="M85"/>
  <c r="N87"/>
  <c r="N90"/>
  <c r="O90" s="1"/>
  <c r="M92"/>
  <c r="N103"/>
  <c r="N104"/>
  <c r="N107"/>
  <c r="N108"/>
  <c r="N109"/>
  <c r="N110"/>
  <c r="N111"/>
  <c r="N112"/>
  <c r="N113"/>
  <c r="N114"/>
  <c r="N115"/>
  <c r="N116"/>
  <c r="N117"/>
  <c r="N118"/>
  <c r="N119"/>
  <c r="N120"/>
  <c r="M122"/>
  <c r="M123"/>
  <c r="M124"/>
  <c r="M125"/>
  <c r="M126"/>
  <c r="O126" s="1"/>
  <c r="N134"/>
  <c r="N135"/>
  <c r="N136"/>
  <c r="N137"/>
  <c r="N138"/>
  <c r="N152"/>
  <c r="M165"/>
  <c r="N167"/>
  <c r="N182"/>
  <c r="R198"/>
  <c r="M272"/>
  <c r="M271"/>
  <c r="M270"/>
  <c r="M269"/>
  <c r="M266"/>
  <c r="O266" s="1"/>
  <c r="M264"/>
  <c r="O264" s="1"/>
  <c r="M255"/>
  <c r="O255" s="1"/>
  <c r="M248"/>
  <c r="O248" s="1"/>
  <c r="M244"/>
  <c r="O244" s="1"/>
  <c r="M236"/>
  <c r="M235"/>
  <c r="M233"/>
  <c r="O233" s="1"/>
  <c r="M231"/>
  <c r="M230"/>
  <c r="M229"/>
  <c r="M228"/>
  <c r="M227"/>
  <c r="O227" s="1"/>
  <c r="M222"/>
  <c r="M221"/>
  <c r="O221" s="1"/>
  <c r="M218"/>
  <c r="O218" s="1"/>
  <c r="M202"/>
  <c r="O202" s="1"/>
  <c r="M190"/>
  <c r="O190" s="1"/>
  <c r="M265"/>
  <c r="O265" s="1"/>
  <c r="M257"/>
  <c r="O257" s="1"/>
  <c r="M251"/>
  <c r="O251" s="1"/>
  <c r="M245"/>
  <c r="O245" s="1"/>
  <c r="M232"/>
  <c r="O232" s="1"/>
  <c r="M225"/>
  <c r="O225" s="1"/>
  <c r="M220"/>
  <c r="O220" s="1"/>
  <c r="M211"/>
  <c r="M203"/>
  <c r="O203" s="1"/>
  <c r="M201"/>
  <c r="M200"/>
  <c r="M199"/>
  <c r="M197"/>
  <c r="M195"/>
  <c r="O195" s="1"/>
  <c r="M184"/>
  <c r="O184" s="1"/>
  <c r="M163"/>
  <c r="O163" s="1"/>
  <c r="M160"/>
  <c r="M159"/>
  <c r="M158"/>
  <c r="M157"/>
  <c r="M156"/>
  <c r="M155"/>
  <c r="M154"/>
  <c r="M152"/>
  <c r="O152" s="1"/>
  <c r="M150"/>
  <c r="M149"/>
  <c r="M148"/>
  <c r="M147"/>
  <c r="M143"/>
  <c r="M140"/>
  <c r="M138"/>
  <c r="O138" s="1"/>
  <c r="M137"/>
  <c r="O137" s="1"/>
  <c r="M136"/>
  <c r="O136" s="1"/>
  <c r="M135"/>
  <c r="O135" s="1"/>
  <c r="M134"/>
  <c r="O134" s="1"/>
  <c r="M182"/>
  <c r="O182" s="1"/>
  <c r="M180"/>
  <c r="M177"/>
  <c r="M176"/>
  <c r="M175"/>
  <c r="M174"/>
  <c r="M173"/>
  <c r="M172"/>
  <c r="M171"/>
  <c r="O171" s="1"/>
  <c r="M162"/>
  <c r="O162" s="1"/>
  <c r="M118"/>
  <c r="O118" s="1"/>
  <c r="M117"/>
  <c r="O117" s="1"/>
  <c r="M116"/>
  <c r="O116" s="1"/>
  <c r="M115"/>
  <c r="O115" s="1"/>
  <c r="M114"/>
  <c r="O114" s="1"/>
  <c r="M113"/>
  <c r="O113" s="1"/>
  <c r="M112"/>
  <c r="O112" s="1"/>
  <c r="M110"/>
  <c r="O110" s="1"/>
  <c r="M109"/>
  <c r="O109" s="1"/>
  <c r="M108"/>
  <c r="O108" s="1"/>
  <c r="M107"/>
  <c r="O107" s="1"/>
  <c r="M104"/>
  <c r="O104" s="1"/>
  <c r="R265"/>
  <c r="R208"/>
  <c r="R113"/>
  <c r="R266"/>
  <c r="R161"/>
  <c r="R225"/>
  <c r="R114"/>
  <c r="R182"/>
  <c r="R19"/>
  <c r="R20"/>
  <c r="R21"/>
  <c r="M22"/>
  <c r="O22" s="1"/>
  <c r="M25"/>
  <c r="O25" s="1"/>
  <c r="M26"/>
  <c r="O26" s="1"/>
  <c r="M27"/>
  <c r="O27" s="1"/>
  <c r="M29"/>
  <c r="O29" s="1"/>
  <c r="M30"/>
  <c r="O30" s="1"/>
  <c r="M31"/>
  <c r="O31" s="1"/>
  <c r="M33"/>
  <c r="O33" s="1"/>
  <c r="M35"/>
  <c r="O35" s="1"/>
  <c r="M36"/>
  <c r="O36" s="1"/>
  <c r="M37"/>
  <c r="O37" s="1"/>
  <c r="M38"/>
  <c r="O38" s="1"/>
  <c r="M39"/>
  <c r="O39" s="1"/>
  <c r="M41"/>
  <c r="O41" s="1"/>
  <c r="R41" s="1"/>
  <c r="M42"/>
  <c r="O42" s="1"/>
  <c r="M46"/>
  <c r="O46" s="1"/>
  <c r="M47"/>
  <c r="O47" s="1"/>
  <c r="M48"/>
  <c r="O48" s="1"/>
  <c r="M52"/>
  <c r="O52" s="1"/>
  <c r="R55"/>
  <c r="R58"/>
  <c r="N61"/>
  <c r="N64"/>
  <c r="O64" s="1"/>
  <c r="N66"/>
  <c r="O66" s="1"/>
  <c r="R68"/>
  <c r="R69"/>
  <c r="M71"/>
  <c r="O71" s="1"/>
  <c r="M72"/>
  <c r="O72" s="1"/>
  <c r="N74"/>
  <c r="M75"/>
  <c r="O75" s="1"/>
  <c r="M76"/>
  <c r="O76" s="1"/>
  <c r="R78"/>
  <c r="N85"/>
  <c r="M87"/>
  <c r="O87" s="1"/>
  <c r="N92"/>
  <c r="N102"/>
  <c r="O102" s="1"/>
  <c r="M103"/>
  <c r="O103" s="1"/>
  <c r="M111"/>
  <c r="O111" s="1"/>
  <c r="M119"/>
  <c r="O119" s="1"/>
  <c r="M120"/>
  <c r="O120" s="1"/>
  <c r="N122"/>
  <c r="N123"/>
  <c r="N124"/>
  <c r="N125"/>
  <c r="M128"/>
  <c r="O128" s="1"/>
  <c r="M129"/>
  <c r="O129" s="1"/>
  <c r="M130"/>
  <c r="O130" s="1"/>
  <c r="N140"/>
  <c r="N143"/>
  <c r="N147"/>
  <c r="N148"/>
  <c r="N149"/>
  <c r="N150"/>
  <c r="N154"/>
  <c r="N155"/>
  <c r="N156"/>
  <c r="N157"/>
  <c r="N158"/>
  <c r="N159"/>
  <c r="N160"/>
  <c r="N165"/>
  <c r="M167"/>
  <c r="O167" s="1"/>
  <c r="M168"/>
  <c r="O168" s="1"/>
  <c r="R168" s="1"/>
  <c r="M169"/>
  <c r="O169" s="1"/>
  <c r="M170"/>
  <c r="O170" s="1"/>
  <c r="N172"/>
  <c r="N173"/>
  <c r="N174"/>
  <c r="N175"/>
  <c r="N176"/>
  <c r="N177"/>
  <c r="N180"/>
  <c r="M185"/>
  <c r="O185" s="1"/>
  <c r="M187"/>
  <c r="M188"/>
  <c r="M189"/>
  <c r="M192"/>
  <c r="M193"/>
  <c r="N197"/>
  <c r="N209"/>
  <c r="N210"/>
  <c r="N211"/>
  <c r="N212"/>
  <c r="N213"/>
  <c r="N214"/>
  <c r="N215"/>
  <c r="N216"/>
  <c r="N224"/>
  <c r="M226"/>
  <c r="N228"/>
  <c r="N229"/>
  <c r="N230"/>
  <c r="N231"/>
  <c r="M237"/>
  <c r="M238"/>
  <c r="M239"/>
  <c r="N242"/>
  <c r="M249"/>
  <c r="M250"/>
  <c r="M253"/>
  <c r="M254"/>
  <c r="N258"/>
  <c r="N259"/>
  <c r="N260"/>
  <c r="N261"/>
  <c r="M274"/>
  <c r="M275"/>
  <c r="M276"/>
  <c r="N187"/>
  <c r="N188"/>
  <c r="N189"/>
  <c r="N192"/>
  <c r="N193"/>
  <c r="N199"/>
  <c r="N200"/>
  <c r="N201"/>
  <c r="M209"/>
  <c r="O209" s="1"/>
  <c r="M210"/>
  <c r="O210" s="1"/>
  <c r="M212"/>
  <c r="O212" s="1"/>
  <c r="M213"/>
  <c r="O213" s="1"/>
  <c r="M214"/>
  <c r="O214" s="1"/>
  <c r="M215"/>
  <c r="O215" s="1"/>
  <c r="M216"/>
  <c r="O216" s="1"/>
  <c r="N222"/>
  <c r="M224"/>
  <c r="O224" s="1"/>
  <c r="N226"/>
  <c r="N235"/>
  <c r="N236"/>
  <c r="N237"/>
  <c r="N238"/>
  <c r="N239"/>
  <c r="M242"/>
  <c r="O242" s="1"/>
  <c r="N249"/>
  <c r="N250"/>
  <c r="N253"/>
  <c r="N254"/>
  <c r="M258"/>
  <c r="O258" s="1"/>
  <c r="M259"/>
  <c r="O259" s="1"/>
  <c r="M260"/>
  <c r="O260" s="1"/>
  <c r="M261"/>
  <c r="O261" s="1"/>
  <c r="M262"/>
  <c r="O262" s="1"/>
  <c r="M263"/>
  <c r="O263" s="1"/>
  <c r="N269"/>
  <c r="N270"/>
  <c r="N271"/>
  <c r="N272"/>
  <c r="N274"/>
  <c r="N275"/>
  <c r="N276"/>
  <c r="R267"/>
  <c r="R260"/>
  <c r="R258"/>
  <c r="R242"/>
  <c r="R240"/>
  <c r="R234"/>
  <c r="R220"/>
  <c r="R218"/>
  <c r="R215"/>
  <c r="R213"/>
  <c r="R207"/>
  <c r="R206"/>
  <c r="R205"/>
  <c r="R204"/>
  <c r="R202"/>
  <c r="R195"/>
  <c r="R191"/>
  <c r="R190"/>
  <c r="R185"/>
  <c r="R179"/>
  <c r="R178"/>
  <c r="R171"/>
  <c r="R153"/>
  <c r="R151"/>
  <c r="R145"/>
  <c r="R144"/>
  <c r="R141"/>
  <c r="R139"/>
  <c r="R137"/>
  <c r="R135"/>
  <c r="R134"/>
  <c r="R131"/>
  <c r="R128"/>
  <c r="R121"/>
  <c r="R117"/>
  <c r="R273"/>
  <c r="R262"/>
  <c r="R257"/>
  <c r="R252"/>
  <c r="R247"/>
  <c r="R245"/>
  <c r="R241"/>
  <c r="R110"/>
  <c r="R105"/>
  <c r="R104"/>
  <c r="R100"/>
  <c r="R99"/>
  <c r="R98"/>
  <c r="R94"/>
  <c r="R81"/>
  <c r="R80"/>
  <c r="R72"/>
  <c r="R71"/>
  <c r="R65"/>
  <c r="R63"/>
  <c r="R54"/>
  <c r="R51"/>
  <c r="R48"/>
  <c r="R43"/>
  <c r="R40"/>
  <c r="R37"/>
  <c r="R36"/>
  <c r="R31"/>
  <c r="R27"/>
  <c r="R24"/>
  <c r="R11"/>
  <c r="R13"/>
  <c r="R169"/>
  <c r="R14"/>
  <c r="R26"/>
  <c r="R130"/>
  <c r="R38"/>
  <c r="R64"/>
  <c r="R75"/>
  <c r="R255"/>
  <c r="R42"/>
  <c r="R57"/>
  <c r="R62"/>
  <c r="R221"/>
  <c r="R23"/>
  <c r="R16"/>
  <c r="R28"/>
  <c r="R129"/>
  <c r="R82"/>
  <c r="R89"/>
  <c r="R91"/>
  <c r="R34"/>
  <c r="R219"/>
  <c r="R138"/>
  <c r="R248"/>
  <c r="R216"/>
  <c r="R183"/>
  <c r="R133"/>
  <c r="R268"/>
  <c r="R73" l="1"/>
  <c r="R79"/>
  <c r="R56"/>
  <c r="R102"/>
  <c r="R118"/>
  <c r="R142"/>
  <c r="R170"/>
  <c r="R214"/>
  <c r="R244"/>
  <c r="R259"/>
  <c r="R39"/>
  <c r="R112"/>
  <c r="R224"/>
  <c r="R264"/>
  <c r="R227"/>
  <c r="R232"/>
  <c r="R25"/>
  <c r="R15"/>
  <c r="R17"/>
  <c r="R29"/>
  <c r="R76"/>
  <c r="R109"/>
  <c r="R152"/>
  <c r="R186"/>
  <c r="R203"/>
  <c r="R212"/>
  <c r="R246"/>
  <c r="R256"/>
  <c r="R261"/>
  <c r="R52"/>
  <c r="R126"/>
  <c r="R66"/>
  <c r="R136"/>
  <c r="R194"/>
  <c r="R223"/>
  <c r="R83"/>
  <c r="R87"/>
  <c r="R47"/>
  <c r="R33"/>
  <c r="R77"/>
  <c r="R107"/>
  <c r="R217"/>
  <c r="R116"/>
  <c r="R103"/>
  <c r="R101"/>
  <c r="R59"/>
  <c r="R44"/>
  <c r="R167"/>
  <c r="R210"/>
  <c r="R132"/>
  <c r="R32"/>
  <c r="R86"/>
  <c r="R97"/>
  <c r="R251"/>
  <c r="R196"/>
  <c r="R60"/>
  <c r="O276"/>
  <c r="O274"/>
  <c r="O253"/>
  <c r="O249"/>
  <c r="O239"/>
  <c r="R239" s="1"/>
  <c r="O237"/>
  <c r="O193"/>
  <c r="R193" s="1"/>
  <c r="O189"/>
  <c r="O187"/>
  <c r="R187" s="1"/>
  <c r="R22"/>
  <c r="O172"/>
  <c r="O174"/>
  <c r="O176"/>
  <c r="O180"/>
  <c r="O143"/>
  <c r="R143" s="1"/>
  <c r="O148"/>
  <c r="R148" s="1"/>
  <c r="O150"/>
  <c r="O154"/>
  <c r="R154" s="1"/>
  <c r="O156"/>
  <c r="O158"/>
  <c r="O160"/>
  <c r="O197"/>
  <c r="R197" s="1"/>
  <c r="O200"/>
  <c r="R200" s="1"/>
  <c r="O229"/>
  <c r="O231"/>
  <c r="R231" s="1"/>
  <c r="O235"/>
  <c r="R235" s="1"/>
  <c r="O270"/>
  <c r="O272"/>
  <c r="O124"/>
  <c r="R124" s="1"/>
  <c r="O122"/>
  <c r="O92"/>
  <c r="O85"/>
  <c r="R70"/>
  <c r="O61"/>
  <c r="R111"/>
  <c r="R84"/>
  <c r="R95"/>
  <c r="R162"/>
  <c r="R119"/>
  <c r="R93"/>
  <c r="R50"/>
  <c r="R35"/>
  <c r="R18"/>
  <c r="R163"/>
  <c r="R88"/>
  <c r="R53"/>
  <c r="R156"/>
  <c r="R120"/>
  <c r="R108"/>
  <c r="R46"/>
  <c r="R49"/>
  <c r="R67"/>
  <c r="R85"/>
  <c r="R96"/>
  <c r="O10"/>
  <c r="R10" s="1"/>
  <c r="M1"/>
  <c r="R160"/>
  <c r="R189"/>
  <c r="R92"/>
  <c r="R274"/>
  <c r="R158"/>
  <c r="R176"/>
  <c r="R272"/>
  <c r="O275"/>
  <c r="O254"/>
  <c r="R254" s="1"/>
  <c r="O250"/>
  <c r="O238"/>
  <c r="O226"/>
  <c r="O192"/>
  <c r="O188"/>
  <c r="R188" s="1"/>
  <c r="R30"/>
  <c r="L1"/>
  <c r="O173"/>
  <c r="R173" s="1"/>
  <c r="O175"/>
  <c r="O177"/>
  <c r="R177" s="1"/>
  <c r="O140"/>
  <c r="O147"/>
  <c r="O149"/>
  <c r="R149" s="1"/>
  <c r="O155"/>
  <c r="O157"/>
  <c r="O159"/>
  <c r="R159" s="1"/>
  <c r="O199"/>
  <c r="O201"/>
  <c r="R201" s="1"/>
  <c r="O211"/>
  <c r="O222"/>
  <c r="O228"/>
  <c r="R228" s="1"/>
  <c r="O230"/>
  <c r="R230" s="1"/>
  <c r="O236"/>
  <c r="R236" s="1"/>
  <c r="O269"/>
  <c r="O271"/>
  <c r="R209"/>
  <c r="R181"/>
  <c r="R115"/>
  <c r="R127"/>
  <c r="R164"/>
  <c r="R243"/>
  <c r="R140"/>
  <c r="R263"/>
  <c r="R184"/>
  <c r="R250"/>
  <c r="R166"/>
  <c r="O165"/>
  <c r="R165" s="1"/>
  <c r="O125"/>
  <c r="R125" s="1"/>
  <c r="O123"/>
  <c r="R123" s="1"/>
  <c r="R90"/>
  <c r="O74"/>
  <c r="R74" s="1"/>
  <c r="R45"/>
  <c r="R106"/>
  <c r="R155"/>
  <c r="R199"/>
  <c r="R222"/>
  <c r="R233"/>
  <c r="R12"/>
  <c r="R226" l="1"/>
  <c r="O1"/>
  <c r="R253"/>
  <c r="R150"/>
  <c r="R175"/>
  <c r="R192"/>
  <c r="R237"/>
  <c r="R229"/>
  <c r="R271"/>
  <c r="R238"/>
  <c r="R270"/>
  <c r="R249"/>
  <c r="R122"/>
  <c r="R180"/>
  <c r="R275"/>
  <c r="R269"/>
  <c r="R61"/>
  <c r="R157"/>
  <c r="R147"/>
  <c r="R172"/>
  <c r="R174"/>
  <c r="R211"/>
  <c r="R276" l="1"/>
  <c r="R1" s="1"/>
  <c r="K1"/>
</calcChain>
</file>

<file path=xl/sharedStrings.xml><?xml version="1.0" encoding="utf-8"?>
<sst xmlns="http://schemas.openxmlformats.org/spreadsheetml/2006/main" count="301" uniqueCount="292">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</sst>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charset val="204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0" fillId="0" borderId="0" xfId="0" applyNumberFormat="1" applyFill="1"/>
    <xf numFmtId="165" fontId="12" fillId="0" borderId="12" xfId="0" applyNumberFormat="1" applyFont="1" applyFill="1" applyBorder="1" applyAlignment="1">
      <alignment vertical="top" wrapText="1"/>
    </xf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336"/>
  <sheetViews>
    <sheetView tabSelected="1" topLeftCell="A78" workbookViewId="0">
      <selection activeCell="A101" sqref="A101:XFD101"/>
    </sheetView>
  </sheetViews>
  <sheetFormatPr defaultRowHeight="15.75"/>
  <cols>
    <col min="1" max="1" width="9" style="53"/>
  </cols>
  <sheetData>
    <row r="1" spans="1:30" hidden="1">
      <c r="A1" s="1"/>
      <c r="B1" s="2">
        <f t="shared" ref="B1:J1" si="0">SUM(B10:B275)</f>
        <v>1325336.399</v>
      </c>
      <c r="C1" s="2">
        <f t="shared" si="0"/>
        <v>745548.71800000011</v>
      </c>
      <c r="D1" s="2">
        <f t="shared" si="0"/>
        <v>2070893.5670000007</v>
      </c>
      <c r="E1" s="2">
        <f t="shared" si="0"/>
        <v>1344983.206</v>
      </c>
      <c r="F1" s="2">
        <f t="shared" si="0"/>
        <v>755821.53400000022</v>
      </c>
      <c r="G1" s="2">
        <f t="shared" si="0"/>
        <v>2100813.1800000002</v>
      </c>
      <c r="H1" s="2">
        <f t="shared" si="0"/>
        <v>20217.427000000018</v>
      </c>
      <c r="I1" s="2">
        <f t="shared" si="0"/>
        <v>9554.5660000000098</v>
      </c>
      <c r="J1" s="2">
        <f t="shared" si="0"/>
        <v>29771.972999999991</v>
      </c>
      <c r="K1" s="2">
        <f>SUM(K10:K276)</f>
        <v>-212178.90127294726</v>
      </c>
      <c r="L1" s="2">
        <f>SUM(L10:L276)</f>
        <v>131806.20000000001</v>
      </c>
      <c r="M1" s="2">
        <f>SUM(M10:M287)</f>
        <v>112017.79754000004</v>
      </c>
      <c r="N1" s="2">
        <f>SUM(N10:N287)</f>
        <v>21484.201900000007</v>
      </c>
      <c r="O1" s="3">
        <f>SUM(O10:O276)</f>
        <v>133501.9994400001</v>
      </c>
      <c r="P1" s="3">
        <f>SUM(P10:P276)</f>
        <v>0</v>
      </c>
      <c r="Q1" s="2"/>
      <c r="R1" s="2">
        <f>SUM(R10:R276)</f>
        <v>-213874.70071294735</v>
      </c>
      <c r="S1" s="4"/>
    </row>
    <row r="2" spans="1:30" hidden="1">
      <c r="A2" s="5"/>
      <c r="D2" s="4"/>
      <c r="G2" s="4"/>
      <c r="J2" s="4"/>
      <c r="K2" s="4">
        <v>-212178.90127294726</v>
      </c>
      <c r="L2" s="4">
        <v>131806.20000000001</v>
      </c>
      <c r="O2" s="3"/>
      <c r="P2" s="4">
        <v>-1155.5</v>
      </c>
      <c r="R2" s="4">
        <v>-213874.70071294735</v>
      </c>
      <c r="S2" s="4"/>
    </row>
    <row r="3" spans="1:30" ht="19.5" hidden="1">
      <c r="A3" s="6"/>
      <c r="M3" s="7"/>
      <c r="N3" s="7"/>
      <c r="O3" s="7"/>
      <c r="P3" s="7"/>
      <c r="Q3" s="7"/>
      <c r="R3" s="8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0" ht="19.5" hidden="1">
      <c r="A4" s="6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idden="1">
      <c r="A5" s="6"/>
      <c r="O5" s="10"/>
      <c r="P5" s="10"/>
      <c r="Q5" s="10"/>
      <c r="R5" s="10"/>
      <c r="U5" s="11"/>
    </row>
    <row r="6" spans="1:30" ht="16.5" thickBot="1">
      <c r="A6" s="12"/>
      <c r="D6" s="13" t="s">
        <v>0</v>
      </c>
      <c r="G6" s="13"/>
      <c r="J6" s="13"/>
      <c r="K6" s="13"/>
      <c r="L6" s="13" t="s">
        <v>1</v>
      </c>
      <c r="M6" s="13">
        <v>6.82</v>
      </c>
      <c r="N6" s="13">
        <v>2.65</v>
      </c>
    </row>
    <row r="7" spans="1:30" ht="18.75" thickBot="1">
      <c r="A7" s="14">
        <f>E7</f>
        <v>44737</v>
      </c>
      <c r="B7" s="15">
        <v>44706</v>
      </c>
      <c r="C7" s="16">
        <v>44493</v>
      </c>
      <c r="D7" s="17"/>
      <c r="E7" s="15">
        <v>44737</v>
      </c>
      <c r="F7" s="16">
        <v>44493</v>
      </c>
      <c r="G7" s="17"/>
      <c r="H7" s="18" t="s">
        <v>2</v>
      </c>
      <c r="I7" s="16"/>
      <c r="J7" s="17"/>
      <c r="K7" s="19" t="s">
        <v>3</v>
      </c>
      <c r="L7" s="20" t="s">
        <v>4</v>
      </c>
      <c r="M7" s="21" t="s">
        <v>5</v>
      </c>
      <c r="N7" s="22"/>
      <c r="O7" s="23"/>
      <c r="P7" s="20" t="s">
        <v>6</v>
      </c>
      <c r="Q7" s="20"/>
      <c r="R7" s="24" t="s">
        <v>7</v>
      </c>
      <c r="S7" s="25"/>
    </row>
    <row r="8" spans="1:30" ht="18.75" thickBot="1">
      <c r="A8" s="26">
        <v>2022</v>
      </c>
      <c r="B8" s="18" t="s">
        <v>8</v>
      </c>
      <c r="C8" s="16"/>
      <c r="D8" s="17"/>
      <c r="E8" s="18" t="s">
        <v>8</v>
      </c>
      <c r="F8" s="16"/>
      <c r="G8" s="17"/>
      <c r="H8" s="18" t="s">
        <v>8</v>
      </c>
      <c r="I8" s="16"/>
      <c r="J8" s="17"/>
      <c r="K8" s="27"/>
      <c r="L8" s="28" t="s">
        <v>9</v>
      </c>
      <c r="M8" s="21" t="s">
        <v>10</v>
      </c>
      <c r="N8" s="22"/>
      <c r="O8" s="23"/>
      <c r="P8" s="28" t="s">
        <v>11</v>
      </c>
      <c r="Q8" s="28" t="s">
        <v>12</v>
      </c>
      <c r="R8" s="29"/>
      <c r="S8" s="30"/>
    </row>
    <row r="9" spans="1:30" ht="26.25" thickBot="1">
      <c r="A9" s="31" t="s">
        <v>13</v>
      </c>
      <c r="B9" s="32" t="s">
        <v>14</v>
      </c>
      <c r="C9" s="33" t="s">
        <v>15</v>
      </c>
      <c r="D9" s="34" t="s">
        <v>16</v>
      </c>
      <c r="E9" s="32" t="s">
        <v>14</v>
      </c>
      <c r="F9" s="33" t="s">
        <v>15</v>
      </c>
      <c r="G9" s="34" t="s">
        <v>16</v>
      </c>
      <c r="H9" s="32" t="s">
        <v>14</v>
      </c>
      <c r="I9" s="33" t="s">
        <v>15</v>
      </c>
      <c r="J9" s="34" t="s">
        <v>17</v>
      </c>
      <c r="K9" s="35">
        <f>B7</f>
        <v>44706</v>
      </c>
      <c r="L9" s="35">
        <f>E7</f>
        <v>44737</v>
      </c>
      <c r="M9" s="36" t="s">
        <v>18</v>
      </c>
      <c r="N9" s="36" t="s">
        <v>19</v>
      </c>
      <c r="O9" s="36" t="s">
        <v>17</v>
      </c>
      <c r="P9" s="37" t="s">
        <v>20</v>
      </c>
      <c r="Q9" s="37"/>
      <c r="R9" s="38">
        <f>C7</f>
        <v>44493</v>
      </c>
      <c r="S9" s="39" t="s">
        <v>21</v>
      </c>
    </row>
    <row r="10" spans="1:30">
      <c r="A10" s="40" t="s">
        <v>22</v>
      </c>
      <c r="B10" s="41">
        <v>4252.9800000000005</v>
      </c>
      <c r="C10" s="41">
        <v>2103.06</v>
      </c>
      <c r="D10" s="41">
        <v>6356.16</v>
      </c>
      <c r="E10" s="42">
        <v>4356.62</v>
      </c>
      <c r="F10" s="42">
        <v>2165</v>
      </c>
      <c r="G10" s="42">
        <v>6521.74</v>
      </c>
      <c r="H10" s="41">
        <f>E10-B10</f>
        <v>103.63999999999942</v>
      </c>
      <c r="I10" s="41">
        <f>F10-C10</f>
        <v>61.940000000000055</v>
      </c>
      <c r="J10" s="41">
        <f>G10-D10</f>
        <v>165.57999999999993</v>
      </c>
      <c r="K10" s="43">
        <v>-1898.077200000004</v>
      </c>
      <c r="L10" s="43">
        <v>0</v>
      </c>
      <c r="M10" s="43">
        <f t="shared" ref="M10:N16" si="1">H10*M$6</f>
        <v>706.824799999996</v>
      </c>
      <c r="N10" s="40">
        <f t="shared" si="1"/>
        <v>164.14100000000013</v>
      </c>
      <c r="O10" s="40">
        <f>SUM(M10:N10)</f>
        <v>870.96579999999608</v>
      </c>
      <c r="P10" s="40"/>
      <c r="Q10" s="40"/>
      <c r="R10" s="44">
        <f t="shared" ref="R10:R16" si="2">K10-O10+L10+P10</f>
        <v>-2769.0430000000001</v>
      </c>
      <c r="S10" s="44" t="str">
        <f>A10</f>
        <v xml:space="preserve">№002 </v>
      </c>
    </row>
    <row r="11" spans="1:30">
      <c r="A11" s="10" t="s">
        <v>23</v>
      </c>
      <c r="B11" s="41">
        <v>4410.25</v>
      </c>
      <c r="C11" s="41">
        <v>5469.38</v>
      </c>
      <c r="D11" s="41">
        <v>9879.76</v>
      </c>
      <c r="E11" s="42">
        <v>4449.4000000000005</v>
      </c>
      <c r="F11" s="42">
        <v>5484.06</v>
      </c>
      <c r="G11" s="42">
        <v>9933.59</v>
      </c>
      <c r="H11" s="41">
        <f t="shared" ref="H11:J73" si="3">E11-B11</f>
        <v>39.150000000000546</v>
      </c>
      <c r="I11" s="41">
        <f t="shared" si="3"/>
        <v>14.680000000000291</v>
      </c>
      <c r="J11" s="41">
        <f t="shared" si="3"/>
        <v>53.829999999999927</v>
      </c>
      <c r="K11" s="43">
        <v>3106.9258000000032</v>
      </c>
      <c r="L11" s="43">
        <v>0</v>
      </c>
      <c r="M11" s="45">
        <f t="shared" si="1"/>
        <v>267.00300000000374</v>
      </c>
      <c r="N11" s="10">
        <f t="shared" si="1"/>
        <v>38.902000000000768</v>
      </c>
      <c r="O11" s="10">
        <f>SUM(M11:N11)</f>
        <v>305.90500000000452</v>
      </c>
      <c r="P11" s="10"/>
      <c r="Q11" s="10"/>
      <c r="R11" s="4">
        <f t="shared" si="2"/>
        <v>2801.0207999999984</v>
      </c>
      <c r="S11" s="4" t="str">
        <f t="shared" ref="S11:S74" si="4">A11</f>
        <v xml:space="preserve">№003 </v>
      </c>
    </row>
    <row r="12" spans="1:30">
      <c r="A12" s="40" t="s">
        <v>24</v>
      </c>
      <c r="B12" s="41">
        <v>6672.41</v>
      </c>
      <c r="C12" s="41">
        <v>2705.29</v>
      </c>
      <c r="D12" s="41">
        <v>9377.7100000000009</v>
      </c>
      <c r="E12" s="42">
        <v>6748.32</v>
      </c>
      <c r="F12" s="42">
        <v>2813.02</v>
      </c>
      <c r="G12" s="42">
        <v>9561.35</v>
      </c>
      <c r="H12" s="41">
        <f t="shared" si="3"/>
        <v>75.909999999999854</v>
      </c>
      <c r="I12" s="41">
        <f t="shared" si="3"/>
        <v>107.73000000000002</v>
      </c>
      <c r="J12" s="41">
        <f t="shared" si="3"/>
        <v>183.63999999999942</v>
      </c>
      <c r="K12" s="43">
        <v>-3360.1898999999985</v>
      </c>
      <c r="L12" s="43">
        <v>0</v>
      </c>
      <c r="M12" s="43">
        <f t="shared" si="1"/>
        <v>517.70619999999906</v>
      </c>
      <c r="N12" s="44">
        <f t="shared" si="1"/>
        <v>285.48450000000003</v>
      </c>
      <c r="O12" s="40">
        <f t="shared" ref="O12:O75" si="5">SUM(M12:N12)</f>
        <v>803.19069999999908</v>
      </c>
      <c r="P12" s="40"/>
      <c r="Q12" s="40"/>
      <c r="R12" s="44">
        <f t="shared" si="2"/>
        <v>-4163.3805999999977</v>
      </c>
      <c r="S12" s="44" t="str">
        <f t="shared" si="4"/>
        <v xml:space="preserve">№004 </v>
      </c>
    </row>
    <row r="13" spans="1:30">
      <c r="A13" s="10" t="s">
        <v>25</v>
      </c>
      <c r="B13" s="41">
        <v>924.35</v>
      </c>
      <c r="C13" s="41">
        <v>1415.6100000000001</v>
      </c>
      <c r="D13" s="41">
        <v>2340.09</v>
      </c>
      <c r="E13" s="42">
        <v>926.39</v>
      </c>
      <c r="F13" s="42">
        <v>1415.6100000000001</v>
      </c>
      <c r="G13" s="42">
        <v>2342.14</v>
      </c>
      <c r="H13" s="41">
        <f t="shared" si="3"/>
        <v>2.0399999999999636</v>
      </c>
      <c r="I13" s="41">
        <f t="shared" si="3"/>
        <v>0</v>
      </c>
      <c r="J13" s="41">
        <f t="shared" si="3"/>
        <v>2.0499999999997272</v>
      </c>
      <c r="K13" s="43">
        <v>4.6279999999994699</v>
      </c>
      <c r="L13" s="43">
        <v>0</v>
      </c>
      <c r="M13" s="45">
        <f t="shared" si="1"/>
        <v>13.912799999999752</v>
      </c>
      <c r="N13" s="4">
        <f t="shared" si="1"/>
        <v>0</v>
      </c>
      <c r="O13" s="10">
        <f t="shared" si="5"/>
        <v>13.912799999999752</v>
      </c>
      <c r="P13" s="10"/>
      <c r="Q13" s="10"/>
      <c r="R13" s="4">
        <f t="shared" si="2"/>
        <v>-9.2848000000002813</v>
      </c>
      <c r="S13" s="4" t="str">
        <f t="shared" si="4"/>
        <v xml:space="preserve">№005 </v>
      </c>
    </row>
    <row r="14" spans="1:30">
      <c r="A14" s="40" t="s">
        <v>26</v>
      </c>
      <c r="B14" s="41">
        <v>3304.58</v>
      </c>
      <c r="C14" s="41">
        <v>1611.72</v>
      </c>
      <c r="D14" s="41">
        <v>4916.3100000000004</v>
      </c>
      <c r="E14" s="42">
        <v>3304.58</v>
      </c>
      <c r="F14" s="42">
        <v>1611.72</v>
      </c>
      <c r="G14" s="42">
        <v>4916.3100000000004</v>
      </c>
      <c r="H14" s="41">
        <f t="shared" si="3"/>
        <v>0</v>
      </c>
      <c r="I14" s="41">
        <f t="shared" si="3"/>
        <v>0</v>
      </c>
      <c r="J14" s="41">
        <f t="shared" si="3"/>
        <v>0</v>
      </c>
      <c r="K14" s="43">
        <v>-424.31589999999778</v>
      </c>
      <c r="L14" s="43">
        <v>0</v>
      </c>
      <c r="M14" s="43">
        <f t="shared" si="1"/>
        <v>0</v>
      </c>
      <c r="N14" s="44">
        <f t="shared" si="1"/>
        <v>0</v>
      </c>
      <c r="O14" s="40">
        <f t="shared" si="5"/>
        <v>0</v>
      </c>
      <c r="P14" s="40"/>
      <c r="Q14" s="40"/>
      <c r="R14" s="44">
        <f t="shared" si="2"/>
        <v>-424.31589999999778</v>
      </c>
      <c r="S14" s="44" t="str">
        <f t="shared" si="4"/>
        <v xml:space="preserve">№006 </v>
      </c>
    </row>
    <row r="15" spans="1:30">
      <c r="A15" s="10" t="s">
        <v>27</v>
      </c>
      <c r="B15" s="41">
        <v>4431.03</v>
      </c>
      <c r="C15" s="41">
        <v>2543.62</v>
      </c>
      <c r="D15" s="41">
        <v>6974.7</v>
      </c>
      <c r="E15" s="42">
        <v>4431.03</v>
      </c>
      <c r="F15" s="42">
        <v>2543.62</v>
      </c>
      <c r="G15" s="42">
        <v>6974.7</v>
      </c>
      <c r="H15" s="41">
        <f t="shared" si="3"/>
        <v>0</v>
      </c>
      <c r="I15" s="41">
        <f t="shared" si="3"/>
        <v>0</v>
      </c>
      <c r="J15" s="41">
        <f t="shared" si="3"/>
        <v>0</v>
      </c>
      <c r="K15" s="43">
        <v>566.9</v>
      </c>
      <c r="L15" s="43">
        <v>0</v>
      </c>
      <c r="M15" s="45">
        <f t="shared" si="1"/>
        <v>0</v>
      </c>
      <c r="N15" s="4">
        <f t="shared" si="1"/>
        <v>0</v>
      </c>
      <c r="O15" s="10">
        <f t="shared" si="5"/>
        <v>0</v>
      </c>
      <c r="P15" s="10"/>
      <c r="Q15" s="10"/>
      <c r="R15" s="4">
        <f t="shared" si="2"/>
        <v>566.9</v>
      </c>
      <c r="S15" s="4" t="str">
        <f t="shared" si="4"/>
        <v xml:space="preserve">№007 </v>
      </c>
      <c r="U15" t="s">
        <v>28</v>
      </c>
    </row>
    <row r="16" spans="1:30">
      <c r="A16" s="40" t="s">
        <v>29</v>
      </c>
      <c r="B16" s="41">
        <v>3321.4</v>
      </c>
      <c r="C16" s="41">
        <v>689.4</v>
      </c>
      <c r="D16" s="41">
        <v>4010.8</v>
      </c>
      <c r="E16" s="42">
        <v>3422.94</v>
      </c>
      <c r="F16" s="42">
        <v>703.09</v>
      </c>
      <c r="G16" s="42">
        <v>4126.04</v>
      </c>
      <c r="H16" s="41">
        <f t="shared" si="3"/>
        <v>101.53999999999996</v>
      </c>
      <c r="I16" s="41">
        <f t="shared" si="3"/>
        <v>13.690000000000055</v>
      </c>
      <c r="J16" s="41">
        <f t="shared" si="3"/>
        <v>115.23999999999978</v>
      </c>
      <c r="K16" s="43">
        <v>-4.914200000001447</v>
      </c>
      <c r="L16" s="43">
        <v>0</v>
      </c>
      <c r="M16" s="43">
        <f t="shared" si="1"/>
        <v>692.50279999999975</v>
      </c>
      <c r="N16" s="44">
        <f t="shared" si="1"/>
        <v>36.278500000000143</v>
      </c>
      <c r="O16" s="40">
        <f t="shared" si="5"/>
        <v>728.78129999999987</v>
      </c>
      <c r="P16" s="40"/>
      <c r="Q16" s="40"/>
      <c r="R16" s="44">
        <f t="shared" si="2"/>
        <v>-733.69550000000129</v>
      </c>
      <c r="S16" s="44" t="str">
        <f t="shared" si="4"/>
        <v xml:space="preserve">№008 </v>
      </c>
    </row>
    <row r="17" spans="1:19">
      <c r="A17" s="46" t="s">
        <v>30</v>
      </c>
      <c r="H17" s="41"/>
      <c r="I17" s="41"/>
      <c r="J17" s="41"/>
      <c r="K17" s="43">
        <v>153.49530000000289</v>
      </c>
      <c r="L17" s="43">
        <v>0</v>
      </c>
      <c r="M17" s="45"/>
      <c r="N17" s="4"/>
      <c r="O17" s="10"/>
      <c r="P17" s="10"/>
      <c r="Q17" s="10"/>
      <c r="R17" s="4">
        <f>K17-O17+L17</f>
        <v>153.49530000000289</v>
      </c>
      <c r="S17" s="4" t="str">
        <f t="shared" si="4"/>
        <v>№009  сбыт</v>
      </c>
    </row>
    <row r="18" spans="1:19">
      <c r="A18" s="40" t="s">
        <v>31</v>
      </c>
      <c r="H18" s="41"/>
      <c r="I18" s="41"/>
      <c r="J18" s="41"/>
      <c r="K18" s="43">
        <v>2304.6133000000018</v>
      </c>
      <c r="L18" s="43">
        <v>0</v>
      </c>
      <c r="M18" s="43"/>
      <c r="N18" s="44"/>
      <c r="O18" s="40"/>
      <c r="P18" s="40"/>
      <c r="Q18" s="40"/>
      <c r="R18" s="44">
        <f t="shared" ref="R18:R74" si="6">K18-O18+L18+P18</f>
        <v>2304.6133000000018</v>
      </c>
      <c r="S18" s="44" t="str">
        <f t="shared" si="4"/>
        <v xml:space="preserve">№009а </v>
      </c>
    </row>
    <row r="19" spans="1:19">
      <c r="A19" s="10" t="s">
        <v>32</v>
      </c>
      <c r="H19" s="41"/>
      <c r="I19" s="41"/>
      <c r="J19" s="41"/>
      <c r="K19" s="43">
        <v>3302.4163000000017</v>
      </c>
      <c r="L19" s="43">
        <v>0</v>
      </c>
      <c r="M19" s="45"/>
      <c r="N19" s="4"/>
      <c r="O19" s="10"/>
      <c r="P19" s="10"/>
      <c r="Q19" s="10"/>
      <c r="R19" s="4">
        <f t="shared" si="6"/>
        <v>3302.4163000000017</v>
      </c>
      <c r="S19" s="4" t="str">
        <f t="shared" si="4"/>
        <v>№010</v>
      </c>
    </row>
    <row r="20" spans="1:19">
      <c r="A20" s="40" t="s">
        <v>33</v>
      </c>
      <c r="B20" s="41">
        <v>3992.4300000000003</v>
      </c>
      <c r="C20" s="41">
        <v>936.21</v>
      </c>
      <c r="D20" s="41">
        <v>4928.67</v>
      </c>
      <c r="E20" s="42">
        <v>4004.14</v>
      </c>
      <c r="F20" s="42">
        <v>942.01</v>
      </c>
      <c r="G20" s="42">
        <v>4946.17</v>
      </c>
      <c r="H20" s="41">
        <f t="shared" si="3"/>
        <v>11.709999999999582</v>
      </c>
      <c r="I20" s="41">
        <f t="shared" si="3"/>
        <v>5.7999999999999545</v>
      </c>
      <c r="J20" s="41">
        <f t="shared" si="3"/>
        <v>17.5</v>
      </c>
      <c r="K20" s="43">
        <v>-1068.1653000000028</v>
      </c>
      <c r="L20" s="43">
        <v>1100</v>
      </c>
      <c r="M20" s="43">
        <f t="shared" ref="M20:N35" si="7">H20*M$6</f>
        <v>79.862199999997145</v>
      </c>
      <c r="N20" s="44">
        <f t="shared" si="7"/>
        <v>15.369999999999878</v>
      </c>
      <c r="O20" s="40">
        <f t="shared" si="5"/>
        <v>95.232199999997022</v>
      </c>
      <c r="P20" s="40"/>
      <c r="Q20" s="40"/>
      <c r="R20" s="44">
        <f t="shared" si="6"/>
        <v>-63.397499999999809</v>
      </c>
      <c r="S20" s="44" t="str">
        <f t="shared" si="4"/>
        <v>№011</v>
      </c>
    </row>
    <row r="21" spans="1:19">
      <c r="A21" s="10" t="s">
        <v>34</v>
      </c>
      <c r="B21" s="41">
        <v>970.63</v>
      </c>
      <c r="C21" s="41">
        <v>266.29000000000002</v>
      </c>
      <c r="D21" s="41">
        <v>1236.93</v>
      </c>
      <c r="E21" s="42">
        <v>984.24</v>
      </c>
      <c r="F21" s="42">
        <v>273.32</v>
      </c>
      <c r="G21" s="42">
        <v>1257.56</v>
      </c>
      <c r="H21" s="41">
        <f t="shared" si="3"/>
        <v>13.610000000000014</v>
      </c>
      <c r="I21" s="41">
        <f t="shared" si="3"/>
        <v>7.0299999999999727</v>
      </c>
      <c r="J21" s="41">
        <f t="shared" si="3"/>
        <v>20.629999999999882</v>
      </c>
      <c r="K21" s="43">
        <v>-3054.3076000000005</v>
      </c>
      <c r="L21" s="43">
        <v>0</v>
      </c>
      <c r="M21" s="45">
        <f t="shared" si="7"/>
        <v>92.820200000000099</v>
      </c>
      <c r="N21" s="4">
        <f t="shared" si="7"/>
        <v>18.629499999999926</v>
      </c>
      <c r="O21" s="10">
        <f t="shared" si="5"/>
        <v>111.44970000000002</v>
      </c>
      <c r="P21" s="10"/>
      <c r="Q21" s="10"/>
      <c r="R21" s="4">
        <f t="shared" si="6"/>
        <v>-3165.7573000000007</v>
      </c>
      <c r="S21" s="4" t="str">
        <f t="shared" si="4"/>
        <v xml:space="preserve">№012 </v>
      </c>
    </row>
    <row r="22" spans="1:19">
      <c r="A22" s="40" t="s">
        <v>35</v>
      </c>
      <c r="H22" s="41"/>
      <c r="I22" s="41"/>
      <c r="J22" s="41"/>
      <c r="K22" s="43">
        <v>5.2040999999999995</v>
      </c>
      <c r="L22" s="43">
        <v>0</v>
      </c>
      <c r="M22" s="43">
        <f t="shared" si="7"/>
        <v>0</v>
      </c>
      <c r="N22" s="44">
        <f t="shared" si="7"/>
        <v>0</v>
      </c>
      <c r="O22" s="40">
        <f t="shared" si="5"/>
        <v>0</v>
      </c>
      <c r="P22" s="40"/>
      <c r="Q22" s="40"/>
      <c r="R22" s="44">
        <f t="shared" si="6"/>
        <v>5.2040999999999995</v>
      </c>
      <c r="S22" s="44" t="str">
        <f t="shared" si="4"/>
        <v>№012а</v>
      </c>
    </row>
    <row r="23" spans="1:19">
      <c r="A23" s="10" t="s">
        <v>36</v>
      </c>
      <c r="B23" s="41">
        <v>13168.220000000001</v>
      </c>
      <c r="C23" s="41">
        <v>3555.9300000000003</v>
      </c>
      <c r="D23" s="41">
        <v>16724.16</v>
      </c>
      <c r="E23" s="42">
        <v>13573.16</v>
      </c>
      <c r="F23" s="42">
        <v>3689.6800000000003</v>
      </c>
      <c r="G23" s="42">
        <v>17262.86</v>
      </c>
      <c r="H23" s="41">
        <f t="shared" si="3"/>
        <v>404.93999999999869</v>
      </c>
      <c r="I23" s="41">
        <f t="shared" si="3"/>
        <v>133.75</v>
      </c>
      <c r="J23" s="41">
        <f t="shared" si="3"/>
        <v>538.70000000000073</v>
      </c>
      <c r="K23" s="43">
        <v>3208.9719999999966</v>
      </c>
      <c r="L23" s="43">
        <v>3000</v>
      </c>
      <c r="M23" s="45">
        <f t="shared" si="7"/>
        <v>2761.6907999999912</v>
      </c>
      <c r="N23" s="4">
        <f t="shared" si="7"/>
        <v>354.4375</v>
      </c>
      <c r="O23" s="10">
        <f t="shared" si="5"/>
        <v>3116.1282999999912</v>
      </c>
      <c r="P23" s="10"/>
      <c r="Q23" s="10"/>
      <c r="R23" s="4">
        <f t="shared" si="6"/>
        <v>3092.8437000000054</v>
      </c>
      <c r="S23" s="4" t="str">
        <f t="shared" si="4"/>
        <v xml:space="preserve">№013 </v>
      </c>
    </row>
    <row r="24" spans="1:19">
      <c r="A24" s="40" t="s">
        <v>37</v>
      </c>
      <c r="B24" s="41">
        <v>4203.7700000000004</v>
      </c>
      <c r="C24" s="41">
        <v>8043.03</v>
      </c>
      <c r="D24" s="41">
        <v>12246.85</v>
      </c>
      <c r="E24" s="42">
        <v>4356.2700000000004</v>
      </c>
      <c r="F24" s="42">
        <v>8074.09</v>
      </c>
      <c r="G24" s="42">
        <v>12430.4</v>
      </c>
      <c r="H24" s="41">
        <f t="shared" si="3"/>
        <v>152.5</v>
      </c>
      <c r="I24" s="41">
        <f t="shared" si="3"/>
        <v>31.0600000000004</v>
      </c>
      <c r="J24" s="41">
        <f t="shared" si="3"/>
        <v>183.54999999999927</v>
      </c>
      <c r="K24" s="43">
        <v>-3512.2359000000024</v>
      </c>
      <c r="L24" s="43">
        <v>0</v>
      </c>
      <c r="M24" s="43">
        <f t="shared" si="7"/>
        <v>1040.05</v>
      </c>
      <c r="N24" s="44">
        <f t="shared" si="7"/>
        <v>82.309000000001063</v>
      </c>
      <c r="O24" s="40">
        <f t="shared" si="5"/>
        <v>1122.3590000000011</v>
      </c>
      <c r="P24" s="40"/>
      <c r="Q24" s="40"/>
      <c r="R24" s="44">
        <f t="shared" si="6"/>
        <v>-4634.5949000000037</v>
      </c>
      <c r="S24" s="44" t="str">
        <f t="shared" si="4"/>
        <v xml:space="preserve">№014 </v>
      </c>
    </row>
    <row r="25" spans="1:19">
      <c r="A25" s="10" t="s">
        <v>38</v>
      </c>
      <c r="B25" s="41">
        <v>3871.9300000000003</v>
      </c>
      <c r="C25" s="41">
        <v>2069.9499999999998</v>
      </c>
      <c r="D25" s="41">
        <v>5941.89</v>
      </c>
      <c r="E25" s="42">
        <v>3884.57</v>
      </c>
      <c r="F25" s="42">
        <v>2074.67</v>
      </c>
      <c r="G25" s="42">
        <v>5959.24</v>
      </c>
      <c r="H25" s="41">
        <f t="shared" si="3"/>
        <v>12.639999999999873</v>
      </c>
      <c r="I25" s="41">
        <f t="shared" si="3"/>
        <v>4.7200000000002547</v>
      </c>
      <c r="J25" s="41">
        <f t="shared" si="3"/>
        <v>17.349999999999454</v>
      </c>
      <c r="K25" s="43">
        <v>0.55589999999805517</v>
      </c>
      <c r="L25" s="43">
        <v>0</v>
      </c>
      <c r="M25" s="41">
        <f t="shared" si="7"/>
        <v>86.204799999999139</v>
      </c>
      <c r="N25" s="4">
        <f t="shared" si="7"/>
        <v>12.508000000000674</v>
      </c>
      <c r="O25" s="10">
        <f t="shared" si="5"/>
        <v>98.712799999999817</v>
      </c>
      <c r="P25" s="10"/>
      <c r="Q25" s="10"/>
      <c r="R25" s="4">
        <f t="shared" si="6"/>
        <v>-98.156900000001755</v>
      </c>
      <c r="S25" s="4" t="str">
        <f t="shared" si="4"/>
        <v xml:space="preserve">№015 </v>
      </c>
    </row>
    <row r="26" spans="1:19">
      <c r="A26" s="40" t="s">
        <v>39</v>
      </c>
      <c r="B26" s="41">
        <v>7165.96</v>
      </c>
      <c r="C26" s="41">
        <v>6934.57</v>
      </c>
      <c r="D26" s="41">
        <v>14100.53</v>
      </c>
      <c r="E26" s="42">
        <v>7212.08</v>
      </c>
      <c r="F26" s="42">
        <v>6958.39</v>
      </c>
      <c r="G26" s="42">
        <v>14170.48</v>
      </c>
      <c r="H26" s="41">
        <f t="shared" si="3"/>
        <v>46.119999999999891</v>
      </c>
      <c r="I26" s="41">
        <f t="shared" si="3"/>
        <v>23.820000000000618</v>
      </c>
      <c r="J26" s="41">
        <f t="shared" si="3"/>
        <v>69.949999999998909</v>
      </c>
      <c r="K26" s="43">
        <v>-1549.9479000000019</v>
      </c>
      <c r="L26" s="43">
        <v>0</v>
      </c>
      <c r="M26" s="43">
        <f t="shared" si="7"/>
        <v>314.53839999999929</v>
      </c>
      <c r="N26" s="44">
        <f t="shared" si="7"/>
        <v>63.123000000001639</v>
      </c>
      <c r="O26" s="40">
        <f>SUM(M26:N26)</f>
        <v>377.66140000000092</v>
      </c>
      <c r="P26" s="40"/>
      <c r="Q26" s="40"/>
      <c r="R26" s="44">
        <f t="shared" si="6"/>
        <v>-1927.6093000000028</v>
      </c>
      <c r="S26" s="44" t="str">
        <f t="shared" si="4"/>
        <v xml:space="preserve">№016\17 </v>
      </c>
    </row>
    <row r="27" spans="1:19">
      <c r="A27" s="10" t="s">
        <v>40</v>
      </c>
      <c r="B27" s="41">
        <v>4526.8599999999997</v>
      </c>
      <c r="C27" s="41">
        <v>1670.8500000000001</v>
      </c>
      <c r="D27" s="41">
        <v>6197.72</v>
      </c>
      <c r="E27" s="42">
        <v>4752.5</v>
      </c>
      <c r="F27" s="42">
        <v>1761.82</v>
      </c>
      <c r="G27" s="42">
        <v>6514.34</v>
      </c>
      <c r="H27" s="41">
        <f t="shared" si="3"/>
        <v>225.64000000000033</v>
      </c>
      <c r="I27" s="41">
        <f t="shared" si="3"/>
        <v>90.9699999999998</v>
      </c>
      <c r="J27" s="41">
        <f t="shared" si="3"/>
        <v>316.61999999999989</v>
      </c>
      <c r="K27" s="43">
        <v>-291.68119999999851</v>
      </c>
      <c r="L27" s="43">
        <v>0</v>
      </c>
      <c r="M27" s="45">
        <f t="shared" si="7"/>
        <v>1538.8648000000023</v>
      </c>
      <c r="N27" s="4">
        <f t="shared" si="7"/>
        <v>241.07049999999947</v>
      </c>
      <c r="O27" s="10">
        <f t="shared" si="5"/>
        <v>1779.9353000000019</v>
      </c>
      <c r="P27" s="10"/>
      <c r="Q27" s="10"/>
      <c r="R27" s="4">
        <f t="shared" si="6"/>
        <v>-2071.6165000000005</v>
      </c>
      <c r="S27" s="4" t="str">
        <f t="shared" si="4"/>
        <v xml:space="preserve">№018 </v>
      </c>
    </row>
    <row r="28" spans="1:19">
      <c r="A28" s="40" t="s">
        <v>41</v>
      </c>
      <c r="H28" s="41"/>
      <c r="I28" s="41"/>
      <c r="J28" s="41"/>
      <c r="K28" s="43">
        <v>4279.3986000000004</v>
      </c>
      <c r="L28" s="43">
        <v>0</v>
      </c>
      <c r="M28" s="43"/>
      <c r="N28" s="44">
        <f t="shared" si="7"/>
        <v>0</v>
      </c>
      <c r="O28" s="40">
        <f t="shared" si="5"/>
        <v>0</v>
      </c>
      <c r="P28" s="40"/>
      <c r="Q28" s="40"/>
      <c r="R28" s="44">
        <f t="shared" si="6"/>
        <v>4279.3986000000004</v>
      </c>
      <c r="S28" s="44" t="str">
        <f t="shared" si="4"/>
        <v xml:space="preserve">№019 </v>
      </c>
    </row>
    <row r="29" spans="1:19">
      <c r="A29" s="10" t="s">
        <v>42</v>
      </c>
      <c r="B29" s="41">
        <v>6481.88</v>
      </c>
      <c r="C29" s="41">
        <v>2908.55</v>
      </c>
      <c r="D29" s="41">
        <v>9391.07</v>
      </c>
      <c r="E29" s="42">
        <v>6515.33</v>
      </c>
      <c r="F29" s="42">
        <v>2921.84</v>
      </c>
      <c r="G29" s="42">
        <v>9437.81</v>
      </c>
      <c r="H29" s="41">
        <f t="shared" si="3"/>
        <v>33.449999999999818</v>
      </c>
      <c r="I29" s="41">
        <f t="shared" si="3"/>
        <v>13.289999999999964</v>
      </c>
      <c r="J29" s="41">
        <f t="shared" si="3"/>
        <v>46.739999999999782</v>
      </c>
      <c r="K29" s="43">
        <v>-1408.1683000000003</v>
      </c>
      <c r="L29" s="43">
        <v>0</v>
      </c>
      <c r="M29" s="45">
        <f>H29*M$6</f>
        <v>228.12899999999877</v>
      </c>
      <c r="N29" s="4">
        <f t="shared" si="7"/>
        <v>35.218499999999899</v>
      </c>
      <c r="O29" s="10">
        <f t="shared" si="5"/>
        <v>263.34749999999866</v>
      </c>
      <c r="P29" s="10"/>
      <c r="Q29" s="10"/>
      <c r="R29" s="4">
        <f t="shared" si="6"/>
        <v>-1671.515799999999</v>
      </c>
      <c r="S29" s="4" t="str">
        <f t="shared" si="4"/>
        <v xml:space="preserve">№020 </v>
      </c>
    </row>
    <row r="30" spans="1:19">
      <c r="A30" s="40" t="s">
        <v>43</v>
      </c>
      <c r="B30" s="41">
        <v>509.67</v>
      </c>
      <c r="C30" s="41">
        <v>440.04</v>
      </c>
      <c r="D30" s="41">
        <v>949.71</v>
      </c>
      <c r="E30" s="42">
        <v>565.43000000000006</v>
      </c>
      <c r="F30" s="42">
        <v>470.72</v>
      </c>
      <c r="G30" s="42">
        <v>1036.1600000000001</v>
      </c>
      <c r="H30" s="41">
        <f t="shared" si="3"/>
        <v>55.760000000000048</v>
      </c>
      <c r="I30" s="41">
        <f t="shared" si="3"/>
        <v>30.680000000000007</v>
      </c>
      <c r="J30" s="41">
        <f t="shared" si="3"/>
        <v>86.450000000000045</v>
      </c>
      <c r="K30" s="43">
        <v>2.1999999980835128E-3</v>
      </c>
      <c r="L30" s="43">
        <v>0</v>
      </c>
      <c r="M30" s="43">
        <f>H30*M$6</f>
        <v>380.28320000000036</v>
      </c>
      <c r="N30" s="44">
        <f t="shared" si="7"/>
        <v>81.302000000000021</v>
      </c>
      <c r="O30" s="40">
        <f t="shared" si="5"/>
        <v>461.58520000000038</v>
      </c>
      <c r="P30" s="40"/>
      <c r="Q30" s="40"/>
      <c r="R30" s="44">
        <f t="shared" si="6"/>
        <v>-461.5830000000023</v>
      </c>
      <c r="S30" s="44" t="str">
        <f t="shared" si="4"/>
        <v>№021\1</v>
      </c>
    </row>
    <row r="31" spans="1:19">
      <c r="A31" s="10" t="s">
        <v>44</v>
      </c>
      <c r="B31" s="41">
        <v>1850.03</v>
      </c>
      <c r="C31" s="41">
        <v>903.89</v>
      </c>
      <c r="D31" s="41">
        <v>2753.92</v>
      </c>
      <c r="E31" s="42">
        <v>1850.03</v>
      </c>
      <c r="F31" s="42">
        <v>903.89</v>
      </c>
      <c r="G31" s="42">
        <v>2753.92</v>
      </c>
      <c r="H31" s="41">
        <f t="shared" si="3"/>
        <v>0</v>
      </c>
      <c r="I31" s="41">
        <f t="shared" si="3"/>
        <v>0</v>
      </c>
      <c r="J31" s="41">
        <f t="shared" si="3"/>
        <v>0</v>
      </c>
      <c r="K31" s="43">
        <v>-3085.5465999999979</v>
      </c>
      <c r="L31" s="43">
        <v>0</v>
      </c>
      <c r="M31" s="45">
        <f>H31*M$6</f>
        <v>0</v>
      </c>
      <c r="N31" s="4">
        <f t="shared" si="7"/>
        <v>0</v>
      </c>
      <c r="O31" s="10">
        <f t="shared" si="5"/>
        <v>0</v>
      </c>
      <c r="P31" s="10"/>
      <c r="Q31" s="10"/>
      <c r="R31" s="4">
        <f t="shared" si="6"/>
        <v>-3085.5465999999979</v>
      </c>
      <c r="S31" s="4" t="str">
        <f t="shared" si="4"/>
        <v xml:space="preserve">№021\2 </v>
      </c>
    </row>
    <row r="32" spans="1:19">
      <c r="A32" s="40" t="s">
        <v>45</v>
      </c>
      <c r="H32" s="41"/>
      <c r="I32" s="41"/>
      <c r="J32" s="41"/>
      <c r="K32" s="43">
        <v>46.180499999999711</v>
      </c>
      <c r="L32" s="43">
        <v>0</v>
      </c>
      <c r="M32" s="43"/>
      <c r="N32" s="44">
        <f t="shared" si="7"/>
        <v>0</v>
      </c>
      <c r="O32" s="40">
        <f t="shared" si="5"/>
        <v>0</v>
      </c>
      <c r="P32" s="40"/>
      <c r="Q32" s="40"/>
      <c r="R32" s="44">
        <f t="shared" si="6"/>
        <v>46.180499999999711</v>
      </c>
      <c r="S32" s="44" t="str">
        <f t="shared" si="4"/>
        <v>№022 сбыт</v>
      </c>
    </row>
    <row r="33" spans="1:19">
      <c r="A33" s="10" t="s">
        <v>46</v>
      </c>
      <c r="B33" s="41">
        <v>2177.73</v>
      </c>
      <c r="C33" s="41">
        <v>1012.5</v>
      </c>
      <c r="D33" s="41">
        <v>3190.2400000000002</v>
      </c>
      <c r="E33" s="42">
        <v>2203.6</v>
      </c>
      <c r="F33" s="42">
        <v>1026.19</v>
      </c>
      <c r="G33" s="42">
        <v>3229.81</v>
      </c>
      <c r="H33" s="41">
        <f t="shared" si="3"/>
        <v>25.869999999999891</v>
      </c>
      <c r="I33" s="41">
        <f t="shared" si="3"/>
        <v>13.690000000000055</v>
      </c>
      <c r="J33" s="41">
        <f t="shared" si="3"/>
        <v>39.569999999999709</v>
      </c>
      <c r="K33" s="43">
        <v>2032.3050999999991</v>
      </c>
      <c r="L33" s="43">
        <v>0</v>
      </c>
      <c r="M33" s="41">
        <f t="shared" ref="M33:N39" si="8">H33*M$6</f>
        <v>176.43339999999927</v>
      </c>
      <c r="N33" s="4">
        <f t="shared" si="7"/>
        <v>36.278500000000143</v>
      </c>
      <c r="O33" s="10">
        <f t="shared" si="5"/>
        <v>212.71189999999942</v>
      </c>
      <c r="P33" s="10"/>
      <c r="Q33" s="10"/>
      <c r="R33" s="4">
        <f t="shared" si="6"/>
        <v>1819.5931999999998</v>
      </c>
      <c r="S33" s="4" t="str">
        <f t="shared" si="4"/>
        <v>№022а</v>
      </c>
    </row>
    <row r="34" spans="1:19">
      <c r="A34" s="40" t="s">
        <v>47</v>
      </c>
      <c r="B34" s="41">
        <v>0.51</v>
      </c>
      <c r="C34" s="41">
        <v>0.57999999999999996</v>
      </c>
      <c r="D34" s="41">
        <v>1.1000000000000001</v>
      </c>
      <c r="E34" s="42">
        <v>0.51</v>
      </c>
      <c r="F34" s="42">
        <v>0.57999999999999996</v>
      </c>
      <c r="G34" s="42">
        <v>1.1000000000000001</v>
      </c>
      <c r="H34" s="41">
        <f t="shared" si="3"/>
        <v>0</v>
      </c>
      <c r="I34" s="41">
        <f t="shared" si="3"/>
        <v>0</v>
      </c>
      <c r="J34" s="41">
        <f t="shared" si="3"/>
        <v>0</v>
      </c>
      <c r="K34" s="43">
        <v>-8.3732000000000006</v>
      </c>
      <c r="L34" s="43">
        <v>0</v>
      </c>
      <c r="M34" s="43">
        <f t="shared" si="8"/>
        <v>0</v>
      </c>
      <c r="N34" s="44">
        <f t="shared" si="7"/>
        <v>0</v>
      </c>
      <c r="O34" s="40">
        <f t="shared" si="5"/>
        <v>0</v>
      </c>
      <c r="P34" s="40"/>
      <c r="Q34" s="40"/>
      <c r="R34" s="44">
        <f t="shared" si="6"/>
        <v>-8.3732000000000006</v>
      </c>
      <c r="S34" s="44" t="str">
        <f t="shared" si="4"/>
        <v>№023</v>
      </c>
    </row>
    <row r="35" spans="1:19">
      <c r="A35" s="10" t="s">
        <v>48</v>
      </c>
      <c r="B35" s="41">
        <v>683.28</v>
      </c>
      <c r="C35" s="41">
        <v>370.28000000000003</v>
      </c>
      <c r="D35" s="41">
        <v>1053.56</v>
      </c>
      <c r="E35" s="42">
        <v>692.33</v>
      </c>
      <c r="F35" s="42">
        <v>373.82</v>
      </c>
      <c r="G35" s="42">
        <v>1066.1600000000001</v>
      </c>
      <c r="H35" s="41">
        <f t="shared" si="3"/>
        <v>9.0500000000000682</v>
      </c>
      <c r="I35" s="41">
        <f t="shared" si="3"/>
        <v>3.5399999999999636</v>
      </c>
      <c r="J35" s="41">
        <f t="shared" si="3"/>
        <v>12.600000000000136</v>
      </c>
      <c r="K35" s="43">
        <v>-954.66589999999951</v>
      </c>
      <c r="L35" s="43">
        <v>0</v>
      </c>
      <c r="M35" s="45">
        <f t="shared" si="8"/>
        <v>61.721000000000465</v>
      </c>
      <c r="N35" s="4">
        <f t="shared" si="7"/>
        <v>9.3809999999999025</v>
      </c>
      <c r="O35" s="10">
        <f t="shared" si="5"/>
        <v>71.102000000000373</v>
      </c>
      <c r="P35" s="10"/>
      <c r="Q35" s="10"/>
      <c r="R35" s="4">
        <f t="shared" si="6"/>
        <v>-1025.7678999999998</v>
      </c>
      <c r="S35" s="4" t="str">
        <f t="shared" si="4"/>
        <v xml:space="preserve">№024 </v>
      </c>
    </row>
    <row r="36" spans="1:19">
      <c r="A36" s="40" t="s">
        <v>49</v>
      </c>
      <c r="B36" s="41">
        <v>11484.61</v>
      </c>
      <c r="C36" s="41">
        <v>6276.4000000000005</v>
      </c>
      <c r="D36" s="41">
        <v>17761.02</v>
      </c>
      <c r="E36" s="42">
        <v>11484.61</v>
      </c>
      <c r="F36" s="42">
        <v>6276.4000000000005</v>
      </c>
      <c r="G36" s="42">
        <v>17761.02</v>
      </c>
      <c r="H36" s="41">
        <f t="shared" si="3"/>
        <v>0</v>
      </c>
      <c r="I36" s="41">
        <f t="shared" si="3"/>
        <v>0</v>
      </c>
      <c r="J36" s="41">
        <f t="shared" si="3"/>
        <v>0</v>
      </c>
      <c r="K36" s="43">
        <v>-7623.417500000005</v>
      </c>
      <c r="L36" s="43">
        <v>0</v>
      </c>
      <c r="M36" s="43">
        <f t="shared" si="8"/>
        <v>0</v>
      </c>
      <c r="N36" s="44">
        <f t="shared" si="8"/>
        <v>0</v>
      </c>
      <c r="O36" s="40">
        <f t="shared" si="5"/>
        <v>0</v>
      </c>
      <c r="P36" s="40"/>
      <c r="Q36" s="40"/>
      <c r="R36" s="44">
        <f t="shared" si="6"/>
        <v>-7623.417500000005</v>
      </c>
      <c r="S36" s="44" t="str">
        <f t="shared" si="4"/>
        <v>№025</v>
      </c>
    </row>
    <row r="37" spans="1:19">
      <c r="A37" s="10" t="s">
        <v>50</v>
      </c>
      <c r="B37" s="41">
        <v>4231.7300000000005</v>
      </c>
      <c r="C37" s="41">
        <v>2220.1799999999998</v>
      </c>
      <c r="D37" s="41">
        <v>6451.92</v>
      </c>
      <c r="E37" s="42">
        <v>4335.62</v>
      </c>
      <c r="F37" s="42">
        <v>2254.4700000000003</v>
      </c>
      <c r="G37" s="42">
        <v>6590.09</v>
      </c>
      <c r="H37" s="41">
        <f t="shared" si="3"/>
        <v>103.88999999999942</v>
      </c>
      <c r="I37" s="41">
        <f t="shared" si="3"/>
        <v>34.290000000000418</v>
      </c>
      <c r="J37" s="41">
        <f t="shared" si="3"/>
        <v>138.17000000000007</v>
      </c>
      <c r="K37" s="43">
        <v>10431.988099999995</v>
      </c>
      <c r="L37" s="43">
        <v>0</v>
      </c>
      <c r="M37" s="45">
        <f t="shared" si="8"/>
        <v>708.52979999999604</v>
      </c>
      <c r="N37" s="4">
        <f t="shared" si="8"/>
        <v>90.868500000001106</v>
      </c>
      <c r="O37" s="47">
        <f t="shared" si="5"/>
        <v>799.39829999999711</v>
      </c>
      <c r="P37" s="10"/>
      <c r="Q37" s="10"/>
      <c r="R37" s="4">
        <f t="shared" si="6"/>
        <v>9632.5897999999979</v>
      </c>
      <c r="S37" s="4" t="str">
        <f t="shared" si="4"/>
        <v>№026</v>
      </c>
    </row>
    <row r="38" spans="1:19">
      <c r="A38" s="40" t="s">
        <v>51</v>
      </c>
      <c r="B38" s="41">
        <v>4511.0600000000004</v>
      </c>
      <c r="C38" s="41">
        <v>2630.36</v>
      </c>
      <c r="D38" s="41">
        <v>7141.5</v>
      </c>
      <c r="E38" s="42">
        <v>4576</v>
      </c>
      <c r="F38" s="42">
        <v>2670.44</v>
      </c>
      <c r="G38" s="42">
        <v>7246.51</v>
      </c>
      <c r="H38" s="41">
        <f t="shared" si="3"/>
        <v>64.9399999999996</v>
      </c>
      <c r="I38" s="41">
        <f t="shared" si="3"/>
        <v>40.079999999999927</v>
      </c>
      <c r="J38" s="41">
        <f t="shared" si="3"/>
        <v>105.01000000000022</v>
      </c>
      <c r="K38" s="43">
        <v>544.0637999999974</v>
      </c>
      <c r="L38" s="43">
        <v>0</v>
      </c>
      <c r="M38" s="43">
        <f t="shared" si="8"/>
        <v>442.89079999999728</v>
      </c>
      <c r="N38" s="44">
        <f t="shared" si="8"/>
        <v>106.2119999999998</v>
      </c>
      <c r="O38" s="40">
        <f>SUM(M38:N38)</f>
        <v>549.10279999999705</v>
      </c>
      <c r="P38" s="40"/>
      <c r="Q38" s="40"/>
      <c r="R38" s="44">
        <f t="shared" si="6"/>
        <v>-5.0389999999996462</v>
      </c>
      <c r="S38" s="44" t="str">
        <f t="shared" si="4"/>
        <v>№027</v>
      </c>
    </row>
    <row r="39" spans="1:19">
      <c r="A39" s="10" t="s">
        <v>52</v>
      </c>
      <c r="B39" s="41">
        <v>1330.52</v>
      </c>
      <c r="C39" s="41">
        <v>496.08</v>
      </c>
      <c r="D39" s="41">
        <v>1826.6100000000001</v>
      </c>
      <c r="E39" s="42">
        <v>1330.52</v>
      </c>
      <c r="F39" s="42">
        <v>496.08</v>
      </c>
      <c r="G39" s="42">
        <v>1826.6100000000001</v>
      </c>
      <c r="H39" s="41">
        <f t="shared" si="3"/>
        <v>0</v>
      </c>
      <c r="I39" s="41">
        <f t="shared" si="3"/>
        <v>0</v>
      </c>
      <c r="J39" s="41">
        <f t="shared" si="3"/>
        <v>0</v>
      </c>
      <c r="K39" s="43">
        <v>-4.3548000000000027</v>
      </c>
      <c r="L39" s="43">
        <v>0</v>
      </c>
      <c r="M39" s="45">
        <f t="shared" si="8"/>
        <v>0</v>
      </c>
      <c r="N39" s="4">
        <f t="shared" si="8"/>
        <v>0</v>
      </c>
      <c r="O39" s="47">
        <f t="shared" si="5"/>
        <v>0</v>
      </c>
      <c r="P39" s="10"/>
      <c r="Q39" s="10"/>
      <c r="R39" s="4">
        <f t="shared" si="6"/>
        <v>-4.3548000000000027</v>
      </c>
      <c r="S39" s="4" t="str">
        <f t="shared" si="4"/>
        <v>№028</v>
      </c>
    </row>
    <row r="40" spans="1:19">
      <c r="A40" s="40" t="s">
        <v>53</v>
      </c>
      <c r="H40" s="41">
        <f t="shared" si="3"/>
        <v>0</v>
      </c>
      <c r="I40" s="41">
        <f t="shared" si="3"/>
        <v>0</v>
      </c>
      <c r="J40" s="41"/>
      <c r="K40" s="43">
        <v>4.7999999908370228E-3</v>
      </c>
      <c r="L40" s="43">
        <v>0</v>
      </c>
      <c r="M40" s="43"/>
      <c r="N40" s="44"/>
      <c r="O40" s="40"/>
      <c r="P40" s="40"/>
      <c r="Q40" s="40"/>
      <c r="R40" s="40">
        <f t="shared" si="6"/>
        <v>4.7999999908370228E-3</v>
      </c>
      <c r="S40" s="44" t="str">
        <f t="shared" si="4"/>
        <v>№029 сбыт</v>
      </c>
    </row>
    <row r="41" spans="1:19">
      <c r="A41" s="10" t="s">
        <v>54</v>
      </c>
      <c r="B41" s="41">
        <v>2884.2000000000003</v>
      </c>
      <c r="C41" s="41">
        <v>1321.79</v>
      </c>
      <c r="D41" s="41">
        <v>4206.04</v>
      </c>
      <c r="E41" s="42">
        <v>2884.68</v>
      </c>
      <c r="F41" s="42">
        <v>1321.79</v>
      </c>
      <c r="G41" s="42">
        <v>4206.5200000000004</v>
      </c>
      <c r="H41" s="41">
        <f t="shared" si="3"/>
        <v>0.47999999999956344</v>
      </c>
      <c r="I41" s="41">
        <f t="shared" si="3"/>
        <v>0</v>
      </c>
      <c r="J41" s="41">
        <f t="shared" si="3"/>
        <v>0.48000000000047294</v>
      </c>
      <c r="K41" s="43">
        <v>-698.41030000000046</v>
      </c>
      <c r="L41" s="43">
        <v>0</v>
      </c>
      <c r="M41" s="41">
        <f t="shared" ref="M41:N44" si="9">H41*M$6</f>
        <v>3.2735999999970229</v>
      </c>
      <c r="N41" s="4">
        <f t="shared" si="9"/>
        <v>0</v>
      </c>
      <c r="O41" s="10">
        <f t="shared" si="5"/>
        <v>3.2735999999970229</v>
      </c>
      <c r="P41" s="10"/>
      <c r="Q41" s="10"/>
      <c r="R41" s="4">
        <f t="shared" si="6"/>
        <v>-701.68389999999749</v>
      </c>
      <c r="S41" s="4" t="str">
        <f t="shared" si="4"/>
        <v>№030</v>
      </c>
    </row>
    <row r="42" spans="1:19">
      <c r="A42" s="40" t="s">
        <v>55</v>
      </c>
      <c r="B42" s="41">
        <v>12841.45</v>
      </c>
      <c r="C42" s="41">
        <v>6761.02</v>
      </c>
      <c r="D42" s="41">
        <v>19602.48</v>
      </c>
      <c r="E42" s="42">
        <v>13190.95</v>
      </c>
      <c r="F42" s="42">
        <v>6903.9000000000005</v>
      </c>
      <c r="G42" s="42">
        <v>20094.86</v>
      </c>
      <c r="H42" s="41">
        <f t="shared" si="3"/>
        <v>349.5</v>
      </c>
      <c r="I42" s="41">
        <f t="shared" si="3"/>
        <v>142.88000000000011</v>
      </c>
      <c r="J42" s="41">
        <f t="shared" si="3"/>
        <v>492.38000000000102</v>
      </c>
      <c r="K42" s="43">
        <v>-6286.1971000000049</v>
      </c>
      <c r="L42" s="43">
        <v>0</v>
      </c>
      <c r="M42" s="43">
        <f t="shared" si="9"/>
        <v>2383.59</v>
      </c>
      <c r="N42" s="44">
        <f t="shared" si="9"/>
        <v>378.63200000000029</v>
      </c>
      <c r="O42" s="40">
        <f t="shared" si="5"/>
        <v>2762.2220000000007</v>
      </c>
      <c r="P42" s="40"/>
      <c r="Q42" s="40"/>
      <c r="R42" s="44">
        <f t="shared" si="6"/>
        <v>-9048.4191000000064</v>
      </c>
      <c r="S42" s="44" t="str">
        <f t="shared" si="4"/>
        <v>№031\1</v>
      </c>
    </row>
    <row r="43" spans="1:19">
      <c r="A43" s="10" t="s">
        <v>56</v>
      </c>
      <c r="B43" s="41">
        <v>6224.68</v>
      </c>
      <c r="C43" s="41">
        <v>1876.28</v>
      </c>
      <c r="D43" s="41">
        <v>8100.97</v>
      </c>
      <c r="E43" s="42">
        <v>6467.54</v>
      </c>
      <c r="F43" s="42">
        <v>1937.22</v>
      </c>
      <c r="G43" s="42">
        <v>8404.76</v>
      </c>
      <c r="H43" s="41">
        <f t="shared" si="3"/>
        <v>242.85999999999967</v>
      </c>
      <c r="I43" s="41">
        <f t="shared" si="3"/>
        <v>60.940000000000055</v>
      </c>
      <c r="J43" s="41">
        <f t="shared" si="3"/>
        <v>303.78999999999996</v>
      </c>
      <c r="K43" s="43">
        <v>2.2000000171829015E-3</v>
      </c>
      <c r="L43" s="43">
        <v>6300</v>
      </c>
      <c r="M43" s="45">
        <f t="shared" si="9"/>
        <v>1656.3051999999977</v>
      </c>
      <c r="N43" s="4">
        <f t="shared" si="9"/>
        <v>161.49100000000013</v>
      </c>
      <c r="O43" s="10">
        <f t="shared" si="5"/>
        <v>1817.796199999998</v>
      </c>
      <c r="P43" s="10"/>
      <c r="Q43" s="10"/>
      <c r="R43" s="4">
        <f t="shared" si="6"/>
        <v>4482.2060000000192</v>
      </c>
      <c r="S43" s="4" t="str">
        <f t="shared" si="4"/>
        <v>№031\2</v>
      </c>
    </row>
    <row r="44" spans="1:19">
      <c r="A44" s="40" t="s">
        <v>57</v>
      </c>
      <c r="B44" s="41">
        <v>7627.88</v>
      </c>
      <c r="C44" s="41">
        <v>4431.34</v>
      </c>
      <c r="D44" s="41">
        <v>12059.32</v>
      </c>
      <c r="E44" s="42">
        <v>7663.95</v>
      </c>
      <c r="F44" s="42">
        <v>4435.08</v>
      </c>
      <c r="G44" s="42">
        <v>12099.12</v>
      </c>
      <c r="H44" s="41">
        <f t="shared" si="3"/>
        <v>36.069999999999709</v>
      </c>
      <c r="I44" s="41">
        <f t="shared" si="3"/>
        <v>3.7399999999997817</v>
      </c>
      <c r="J44" s="41">
        <f t="shared" si="3"/>
        <v>39.800000000001091</v>
      </c>
      <c r="K44" s="43">
        <v>-3020.1864999999993</v>
      </c>
      <c r="L44" s="43">
        <v>3018</v>
      </c>
      <c r="M44" s="43">
        <f t="shared" si="9"/>
        <v>245.99739999999804</v>
      </c>
      <c r="N44" s="44">
        <f t="shared" si="9"/>
        <v>9.9109999999994205</v>
      </c>
      <c r="O44" s="40">
        <f t="shared" si="5"/>
        <v>255.90839999999747</v>
      </c>
      <c r="P44" s="40"/>
      <c r="Q44" s="40"/>
      <c r="R44" s="44">
        <f t="shared" si="6"/>
        <v>-258.09489999999687</v>
      </c>
      <c r="S44" s="44" t="str">
        <f t="shared" si="4"/>
        <v xml:space="preserve">№032 </v>
      </c>
    </row>
    <row r="45" spans="1:19">
      <c r="A45" s="10" t="s">
        <v>58</v>
      </c>
      <c r="H45" s="41"/>
      <c r="I45" s="41"/>
      <c r="J45" s="41"/>
      <c r="K45" s="43">
        <v>640.01399999999649</v>
      </c>
      <c r="L45" s="43">
        <v>0</v>
      </c>
      <c r="M45" s="45"/>
      <c r="N45" s="4"/>
      <c r="O45" s="10"/>
      <c r="P45" s="10"/>
      <c r="Q45" s="10"/>
      <c r="R45" s="4">
        <f t="shared" si="6"/>
        <v>640.01399999999649</v>
      </c>
      <c r="S45" s="4" t="str">
        <f t="shared" si="4"/>
        <v>№033 сбыт</v>
      </c>
    </row>
    <row r="46" spans="1:19">
      <c r="A46" s="40" t="s">
        <v>59</v>
      </c>
      <c r="B46" s="41">
        <v>1965.3700000000001</v>
      </c>
      <c r="C46" s="41">
        <v>436.79</v>
      </c>
      <c r="D46" s="41">
        <v>2402.17</v>
      </c>
      <c r="E46" s="42">
        <v>1965.3700000000001</v>
      </c>
      <c r="F46" s="42">
        <v>436.79</v>
      </c>
      <c r="G46" s="42">
        <v>2402.17</v>
      </c>
      <c r="H46" s="41">
        <f t="shared" si="3"/>
        <v>0</v>
      </c>
      <c r="I46" s="41">
        <f t="shared" si="3"/>
        <v>0</v>
      </c>
      <c r="J46" s="41">
        <f t="shared" si="3"/>
        <v>0</v>
      </c>
      <c r="K46" s="43">
        <v>-14.069700000000338</v>
      </c>
      <c r="L46" s="43">
        <v>0</v>
      </c>
      <c r="M46" s="43">
        <f t="shared" ref="M46:N48" si="10">H46*M$6</f>
        <v>0</v>
      </c>
      <c r="N46" s="44">
        <f t="shared" si="10"/>
        <v>0</v>
      </c>
      <c r="O46" s="40">
        <f t="shared" si="5"/>
        <v>0</v>
      </c>
      <c r="P46" s="40"/>
      <c r="Q46" s="40"/>
      <c r="R46" s="44">
        <f t="shared" si="6"/>
        <v>-14.069700000000338</v>
      </c>
      <c r="S46" s="44" t="str">
        <f t="shared" si="4"/>
        <v xml:space="preserve">№034 </v>
      </c>
    </row>
    <row r="47" spans="1:19">
      <c r="A47" s="10" t="s">
        <v>60</v>
      </c>
      <c r="B47" s="41">
        <v>13138.710000000001</v>
      </c>
      <c r="C47" s="41">
        <v>6683.84</v>
      </c>
      <c r="D47" s="41">
        <v>19822.57</v>
      </c>
      <c r="E47" s="42">
        <v>13427.94</v>
      </c>
      <c r="F47" s="42">
        <v>6840.16</v>
      </c>
      <c r="G47" s="42">
        <v>20268.13</v>
      </c>
      <c r="H47" s="41">
        <f t="shared" si="3"/>
        <v>289.22999999999956</v>
      </c>
      <c r="I47" s="41">
        <f t="shared" si="3"/>
        <v>156.31999999999971</v>
      </c>
      <c r="J47" s="41">
        <f t="shared" si="3"/>
        <v>445.56000000000131</v>
      </c>
      <c r="K47" s="43">
        <v>-2377.8483000000051</v>
      </c>
      <c r="L47" s="43">
        <v>0</v>
      </c>
      <c r="M47" s="45">
        <f t="shared" si="10"/>
        <v>1972.5485999999971</v>
      </c>
      <c r="N47" s="4">
        <f t="shared" si="10"/>
        <v>414.24799999999919</v>
      </c>
      <c r="O47" s="10">
        <f t="shared" si="5"/>
        <v>2386.7965999999965</v>
      </c>
      <c r="P47" s="10"/>
      <c r="Q47" s="10"/>
      <c r="R47" s="4">
        <f t="shared" si="6"/>
        <v>-4764.6449000000011</v>
      </c>
      <c r="S47" s="4" t="str">
        <f t="shared" si="4"/>
        <v xml:space="preserve">№035 </v>
      </c>
    </row>
    <row r="48" spans="1:19">
      <c r="A48" s="40" t="s">
        <v>61</v>
      </c>
      <c r="B48" s="41">
        <v>8247.48</v>
      </c>
      <c r="C48" s="41">
        <v>2497.48</v>
      </c>
      <c r="D48" s="41">
        <v>10744.97</v>
      </c>
      <c r="E48" s="42">
        <v>8247.48</v>
      </c>
      <c r="F48" s="42">
        <v>2497.48</v>
      </c>
      <c r="G48" s="42">
        <v>10744.97</v>
      </c>
      <c r="H48" s="41">
        <f t="shared" si="3"/>
        <v>0</v>
      </c>
      <c r="I48" s="41">
        <f t="shared" si="3"/>
        <v>0</v>
      </c>
      <c r="J48" s="41">
        <f t="shared" si="3"/>
        <v>0</v>
      </c>
      <c r="K48" s="43">
        <v>-0.19019999999532503</v>
      </c>
      <c r="L48" s="43">
        <v>0</v>
      </c>
      <c r="M48" s="43">
        <f t="shared" si="10"/>
        <v>0</v>
      </c>
      <c r="N48" s="44">
        <f t="shared" si="10"/>
        <v>0</v>
      </c>
      <c r="O48" s="40">
        <f t="shared" si="5"/>
        <v>0</v>
      </c>
      <c r="P48" s="40"/>
      <c r="Q48" s="40"/>
      <c r="R48" s="44">
        <f t="shared" si="6"/>
        <v>-0.19019999999532503</v>
      </c>
      <c r="S48" s="44" t="str">
        <f t="shared" si="4"/>
        <v xml:space="preserve">№036 </v>
      </c>
    </row>
    <row r="49" spans="1:20">
      <c r="A49" s="10" t="s">
        <v>62</v>
      </c>
      <c r="H49" s="41"/>
      <c r="I49" s="41"/>
      <c r="J49" s="41"/>
      <c r="K49" s="43">
        <v>3.1999999973777449E-3</v>
      </c>
      <c r="L49" s="43">
        <v>0</v>
      </c>
      <c r="M49" s="41"/>
      <c r="N49" s="4"/>
      <c r="O49" s="10"/>
      <c r="P49" s="10"/>
      <c r="Q49" s="10"/>
      <c r="R49" s="4">
        <f t="shared" si="6"/>
        <v>3.1999999973777449E-3</v>
      </c>
      <c r="S49" s="4" t="str">
        <f>A49</f>
        <v>№037 сбыт</v>
      </c>
    </row>
    <row r="50" spans="1:20">
      <c r="A50" s="40" t="s">
        <v>63</v>
      </c>
      <c r="H50" s="41"/>
      <c r="I50" s="41"/>
      <c r="J50" s="41"/>
      <c r="K50" s="43">
        <v>-290.58998468918583</v>
      </c>
      <c r="L50" s="43">
        <v>0</v>
      </c>
      <c r="M50" s="43"/>
      <c r="N50" s="44"/>
      <c r="O50" s="40"/>
      <c r="P50" s="40"/>
      <c r="Q50" s="40"/>
      <c r="R50" s="44">
        <f t="shared" si="6"/>
        <v>-290.58998468918583</v>
      </c>
      <c r="S50" s="44" t="str">
        <f t="shared" si="4"/>
        <v>№038 сбыт</v>
      </c>
      <c r="T50" s="4"/>
    </row>
    <row r="51" spans="1:20">
      <c r="A51" s="10" t="s">
        <v>64</v>
      </c>
      <c r="H51" s="41"/>
      <c r="I51" s="41"/>
      <c r="J51" s="41"/>
      <c r="K51" s="43">
        <v>-582.58610000000476</v>
      </c>
      <c r="L51" s="43">
        <v>0</v>
      </c>
      <c r="M51" s="45"/>
      <c r="N51" s="4"/>
      <c r="O51" s="10"/>
      <c r="P51" s="10"/>
      <c r="Q51" s="10"/>
      <c r="R51" s="4">
        <f t="shared" si="6"/>
        <v>-582.58610000000476</v>
      </c>
      <c r="S51" s="4" t="str">
        <f t="shared" si="4"/>
        <v>№039  сбыт</v>
      </c>
    </row>
    <row r="52" spans="1:20">
      <c r="A52" s="40" t="s">
        <v>65</v>
      </c>
      <c r="B52" s="41">
        <v>1372.34</v>
      </c>
      <c r="C52" s="41">
        <v>2550.5300000000002</v>
      </c>
      <c r="D52" s="41">
        <v>3922.88</v>
      </c>
      <c r="E52" s="42">
        <v>1372.34</v>
      </c>
      <c r="F52" s="42">
        <v>2550.5300000000002</v>
      </c>
      <c r="G52" s="42">
        <v>3922.88</v>
      </c>
      <c r="H52" s="41">
        <f t="shared" si="3"/>
        <v>0</v>
      </c>
      <c r="I52" s="41">
        <f t="shared" si="3"/>
        <v>0</v>
      </c>
      <c r="J52" s="41">
        <f t="shared" si="3"/>
        <v>0</v>
      </c>
      <c r="K52" s="43">
        <v>-0.48820000000019664</v>
      </c>
      <c r="L52" s="43">
        <v>0</v>
      </c>
      <c r="M52" s="43">
        <f>H52*M$6</f>
        <v>0</v>
      </c>
      <c r="N52" s="44">
        <f>I52*N$6</f>
        <v>0</v>
      </c>
      <c r="O52" s="40">
        <f t="shared" si="5"/>
        <v>0</v>
      </c>
      <c r="P52" s="40"/>
      <c r="Q52" s="40"/>
      <c r="R52" s="44">
        <f t="shared" si="6"/>
        <v>-0.48820000000019664</v>
      </c>
      <c r="S52" s="44" t="str">
        <f t="shared" si="4"/>
        <v>№040</v>
      </c>
    </row>
    <row r="53" spans="1:20">
      <c r="A53" s="10" t="s">
        <v>66</v>
      </c>
      <c r="B53" s="41">
        <v>6320.9400000000005</v>
      </c>
      <c r="C53" s="41">
        <v>3075.31</v>
      </c>
      <c r="D53" s="41">
        <v>9396.68</v>
      </c>
      <c r="E53" s="42">
        <v>6438.84</v>
      </c>
      <c r="F53" s="42">
        <v>3103.4900000000002</v>
      </c>
      <c r="G53" s="42">
        <v>9542.76</v>
      </c>
      <c r="H53" s="41">
        <f t="shared" si="3"/>
        <v>117.89999999999964</v>
      </c>
      <c r="I53" s="41">
        <f t="shared" si="3"/>
        <v>28.180000000000291</v>
      </c>
      <c r="J53" s="41">
        <f t="shared" si="3"/>
        <v>146.07999999999993</v>
      </c>
      <c r="K53" s="43">
        <v>-197.77240000000171</v>
      </c>
      <c r="L53" s="43">
        <v>0</v>
      </c>
      <c r="M53" s="45">
        <f>H53*M$6</f>
        <v>804.07799999999759</v>
      </c>
      <c r="N53" s="4">
        <f>I53*N$6</f>
        <v>74.677000000000774</v>
      </c>
      <c r="O53" s="10">
        <f t="shared" si="5"/>
        <v>878.7549999999984</v>
      </c>
      <c r="P53" s="10"/>
      <c r="Q53" s="10"/>
      <c r="R53" s="4">
        <f t="shared" si="6"/>
        <v>-1076.5274000000002</v>
      </c>
      <c r="S53" s="4" t="str">
        <f t="shared" si="4"/>
        <v xml:space="preserve">№041 </v>
      </c>
    </row>
    <row r="54" spans="1:20">
      <c r="A54" s="40" t="s">
        <v>67</v>
      </c>
      <c r="H54" s="41">
        <f t="shared" si="3"/>
        <v>0</v>
      </c>
      <c r="I54" s="41">
        <f t="shared" si="3"/>
        <v>0</v>
      </c>
      <c r="J54" s="41">
        <f t="shared" si="3"/>
        <v>0</v>
      </c>
      <c r="K54" s="43">
        <v>3.0036000000067418</v>
      </c>
      <c r="L54" s="43">
        <v>0</v>
      </c>
      <c r="M54" s="43"/>
      <c r="N54" s="44">
        <f>I54*N$6</f>
        <v>0</v>
      </c>
      <c r="O54" s="40"/>
      <c r="P54" s="40"/>
      <c r="Q54" s="40"/>
      <c r="R54" s="44">
        <f t="shared" si="6"/>
        <v>3.0036000000067418</v>
      </c>
      <c r="S54" s="44" t="str">
        <f t="shared" si="4"/>
        <v xml:space="preserve">№041а сбыт </v>
      </c>
    </row>
    <row r="55" spans="1:20">
      <c r="A55" s="10" t="s">
        <v>68</v>
      </c>
      <c r="B55" s="41">
        <v>6483.53</v>
      </c>
      <c r="C55" s="41">
        <v>2715.43</v>
      </c>
      <c r="D55" s="41">
        <v>9199</v>
      </c>
      <c r="E55" s="42">
        <v>6670.25</v>
      </c>
      <c r="F55" s="42">
        <v>2742.05</v>
      </c>
      <c r="G55" s="42">
        <v>9412.34</v>
      </c>
      <c r="H55" s="41">
        <f t="shared" si="3"/>
        <v>186.72000000000025</v>
      </c>
      <c r="I55" s="41">
        <f t="shared" si="3"/>
        <v>26.620000000000346</v>
      </c>
      <c r="J55" s="41">
        <f t="shared" si="3"/>
        <v>213.34000000000015</v>
      </c>
      <c r="K55" s="43">
        <v>-2093.3402999999967</v>
      </c>
      <c r="L55" s="43">
        <v>2093.34</v>
      </c>
      <c r="M55" s="45">
        <f>H55*M$6</f>
        <v>1273.4304000000018</v>
      </c>
      <c r="N55" s="4">
        <f>I55*N$6</f>
        <v>70.543000000000916</v>
      </c>
      <c r="O55" s="10">
        <f t="shared" si="5"/>
        <v>1343.9734000000026</v>
      </c>
      <c r="P55" s="10"/>
      <c r="Q55" s="10"/>
      <c r="R55" s="4">
        <f t="shared" si="6"/>
        <v>-1343.9736999999991</v>
      </c>
      <c r="S55" s="4" t="str">
        <f t="shared" si="4"/>
        <v xml:space="preserve">№042 </v>
      </c>
    </row>
    <row r="56" spans="1:20">
      <c r="A56" s="40" t="s">
        <v>69</v>
      </c>
      <c r="B56" s="41">
        <v>6928.93</v>
      </c>
      <c r="C56" s="41">
        <v>2659.98</v>
      </c>
      <c r="D56" s="41">
        <v>9588.92</v>
      </c>
      <c r="E56" s="42">
        <v>6948.76</v>
      </c>
      <c r="F56" s="42">
        <v>2670.1</v>
      </c>
      <c r="G56" s="42">
        <v>9618.8700000000008</v>
      </c>
      <c r="H56" s="41">
        <f t="shared" si="3"/>
        <v>19.829999999999927</v>
      </c>
      <c r="I56" s="41">
        <f t="shared" si="3"/>
        <v>10.119999999999891</v>
      </c>
      <c r="J56" s="41">
        <f t="shared" si="3"/>
        <v>29.950000000000728</v>
      </c>
      <c r="K56" s="43">
        <v>-1907.7523000000028</v>
      </c>
      <c r="L56" s="43">
        <v>0</v>
      </c>
      <c r="M56" s="43">
        <f>H56*M$6</f>
        <v>135.24059999999952</v>
      </c>
      <c r="N56" s="44">
        <f>I56*N$6</f>
        <v>26.81799999999971</v>
      </c>
      <c r="O56" s="40">
        <f t="shared" si="5"/>
        <v>162.05859999999922</v>
      </c>
      <c r="P56" s="40"/>
      <c r="Q56" s="40"/>
      <c r="R56" s="44">
        <f t="shared" si="6"/>
        <v>-2069.8109000000022</v>
      </c>
      <c r="S56" s="44" t="str">
        <f t="shared" si="4"/>
        <v xml:space="preserve">№043\1 </v>
      </c>
    </row>
    <row r="57" spans="1:20">
      <c r="A57" s="10" t="s">
        <v>70</v>
      </c>
      <c r="B57" s="41">
        <v>24257.71</v>
      </c>
      <c r="C57" s="41">
        <v>11185.33</v>
      </c>
      <c r="D57" s="41">
        <v>35443.050000000003</v>
      </c>
      <c r="E57" s="42">
        <v>24281.33</v>
      </c>
      <c r="F57" s="42">
        <v>11196.86</v>
      </c>
      <c r="G57" s="42">
        <v>35478.200000000004</v>
      </c>
      <c r="H57" s="41">
        <f t="shared" si="3"/>
        <v>23.620000000002619</v>
      </c>
      <c r="I57" s="41">
        <f t="shared" si="3"/>
        <v>11.530000000000655</v>
      </c>
      <c r="J57" s="41">
        <f t="shared" si="3"/>
        <v>35.150000000001455</v>
      </c>
      <c r="K57" s="43">
        <v>1.100000007681956E-3</v>
      </c>
      <c r="L57" s="43">
        <v>0</v>
      </c>
      <c r="M57" s="41">
        <f>H57*M$6</f>
        <v>161.08840000001788</v>
      </c>
      <c r="N57" s="4">
        <f>I57*N$6</f>
        <v>30.554500000001735</v>
      </c>
      <c r="O57" s="10">
        <f t="shared" si="5"/>
        <v>191.64290000001961</v>
      </c>
      <c r="P57" s="10"/>
      <c r="Q57" s="10"/>
      <c r="R57" s="4">
        <f t="shared" si="6"/>
        <v>-191.64180000001193</v>
      </c>
      <c r="S57" s="4" t="str">
        <f t="shared" si="4"/>
        <v xml:space="preserve">№043\2 </v>
      </c>
    </row>
    <row r="58" spans="1:20">
      <c r="A58" s="40" t="s">
        <v>71</v>
      </c>
      <c r="B58" s="41">
        <v>6656.29</v>
      </c>
      <c r="C58" s="41">
        <v>3017.15</v>
      </c>
      <c r="D58" s="41">
        <v>9673.44</v>
      </c>
      <c r="E58" s="42">
        <v>6919.35</v>
      </c>
      <c r="F58" s="42">
        <v>3177.34</v>
      </c>
      <c r="G58" s="42">
        <v>10096.700000000001</v>
      </c>
      <c r="H58" s="41">
        <f t="shared" si="3"/>
        <v>263.0600000000004</v>
      </c>
      <c r="I58" s="41">
        <f t="shared" si="3"/>
        <v>160.19000000000005</v>
      </c>
      <c r="J58" s="41">
        <f t="shared" si="3"/>
        <v>423.26000000000022</v>
      </c>
      <c r="K58" s="43">
        <v>-1634.7463</v>
      </c>
      <c r="L58" s="43">
        <v>0</v>
      </c>
      <c r="M58" s="43">
        <f>H58*M$6</f>
        <v>1794.0692000000029</v>
      </c>
      <c r="N58" s="44">
        <f>I58*N$6</f>
        <v>424.50350000000014</v>
      </c>
      <c r="O58" s="40">
        <f t="shared" si="5"/>
        <v>2218.5727000000029</v>
      </c>
      <c r="P58" s="40"/>
      <c r="Q58" s="40"/>
      <c r="R58" s="44">
        <f t="shared" si="6"/>
        <v>-3853.3190000000031</v>
      </c>
      <c r="S58" s="44" t="str">
        <f t="shared" si="4"/>
        <v xml:space="preserve">№044 </v>
      </c>
    </row>
    <row r="59" spans="1:20">
      <c r="A59" s="10" t="s">
        <v>72</v>
      </c>
      <c r="H59" s="41"/>
      <c r="I59" s="41"/>
      <c r="J59" s="41"/>
      <c r="K59" s="43">
        <v>0</v>
      </c>
      <c r="L59" s="43">
        <v>0</v>
      </c>
      <c r="M59" s="45"/>
      <c r="N59" s="4"/>
      <c r="O59" s="10"/>
      <c r="P59" s="10"/>
      <c r="Q59" s="10"/>
      <c r="R59" s="4">
        <f t="shared" si="6"/>
        <v>0</v>
      </c>
      <c r="S59" s="4" t="str">
        <f t="shared" si="4"/>
        <v>№045 не установлен</v>
      </c>
    </row>
    <row r="60" spans="1:20">
      <c r="A60" s="40" t="s">
        <v>73</v>
      </c>
      <c r="B60" s="41">
        <v>9386.7199999999993</v>
      </c>
      <c r="C60" s="41">
        <v>5762.01</v>
      </c>
      <c r="D60" s="41">
        <v>15148.74</v>
      </c>
      <c r="E60" s="42">
        <v>9527.69</v>
      </c>
      <c r="F60" s="42">
        <v>5848.26</v>
      </c>
      <c r="G60" s="42">
        <v>15375.970000000001</v>
      </c>
      <c r="H60" s="41">
        <f t="shared" si="3"/>
        <v>140.97000000000116</v>
      </c>
      <c r="I60" s="41">
        <f t="shared" si="3"/>
        <v>86.25</v>
      </c>
      <c r="J60" s="41">
        <f t="shared" si="3"/>
        <v>227.23000000000138</v>
      </c>
      <c r="K60" s="43">
        <v>-8800.3624999999956</v>
      </c>
      <c r="L60" s="43">
        <v>0</v>
      </c>
      <c r="M60" s="43">
        <f t="shared" ref="M60:N75" si="11">H60*M$6</f>
        <v>961.41540000000793</v>
      </c>
      <c r="N60" s="44">
        <f t="shared" si="11"/>
        <v>228.5625</v>
      </c>
      <c r="O60" s="40">
        <f t="shared" si="5"/>
        <v>1189.977900000008</v>
      </c>
      <c r="P60" s="40"/>
      <c r="Q60" s="40"/>
      <c r="R60" s="44">
        <f t="shared" si="6"/>
        <v>-9990.3404000000046</v>
      </c>
      <c r="S60" s="44" t="str">
        <f t="shared" si="4"/>
        <v xml:space="preserve">№046 </v>
      </c>
    </row>
    <row r="61" spans="1:20">
      <c r="A61" s="10" t="s">
        <v>74</v>
      </c>
      <c r="H61" s="41"/>
      <c r="I61" s="41"/>
      <c r="J61" s="41"/>
      <c r="K61" s="43">
        <v>-1536.4354999999971</v>
      </c>
      <c r="L61" s="43">
        <v>0</v>
      </c>
      <c r="M61" s="45">
        <f t="shared" si="11"/>
        <v>0</v>
      </c>
      <c r="N61" s="4">
        <f t="shared" si="11"/>
        <v>0</v>
      </c>
      <c r="O61" s="10">
        <f t="shared" si="5"/>
        <v>0</v>
      </c>
      <c r="P61" s="10"/>
      <c r="Q61" s="10"/>
      <c r="R61" s="4">
        <f t="shared" si="6"/>
        <v>-1536.4354999999971</v>
      </c>
      <c r="S61" s="4" t="str">
        <f t="shared" si="4"/>
        <v xml:space="preserve">№046а </v>
      </c>
    </row>
    <row r="62" spans="1:20">
      <c r="A62" s="40" t="s">
        <v>75</v>
      </c>
      <c r="B62" s="41">
        <v>314.79000000000002</v>
      </c>
      <c r="C62" s="41">
        <v>144.71</v>
      </c>
      <c r="D62" s="41">
        <v>459.51</v>
      </c>
      <c r="E62" s="42">
        <v>314.79000000000002</v>
      </c>
      <c r="F62" s="42">
        <v>144.71</v>
      </c>
      <c r="G62" s="42">
        <v>459.51</v>
      </c>
      <c r="H62" s="41">
        <f t="shared" si="3"/>
        <v>0</v>
      </c>
      <c r="I62" s="41">
        <f t="shared" si="3"/>
        <v>0</v>
      </c>
      <c r="J62" s="41">
        <f t="shared" si="3"/>
        <v>0</v>
      </c>
      <c r="K62" s="43">
        <v>-2071.6653000000001</v>
      </c>
      <c r="L62" s="43">
        <v>0</v>
      </c>
      <c r="M62" s="43">
        <f t="shared" si="11"/>
        <v>0</v>
      </c>
      <c r="N62" s="44">
        <f t="shared" si="11"/>
        <v>0</v>
      </c>
      <c r="O62" s="40">
        <f t="shared" si="5"/>
        <v>0</v>
      </c>
      <c r="P62" s="40"/>
      <c r="Q62" s="40"/>
      <c r="R62" s="44">
        <f t="shared" si="6"/>
        <v>-2071.6653000000001</v>
      </c>
      <c r="S62" s="44" t="str">
        <f t="shared" si="4"/>
        <v xml:space="preserve">№047 </v>
      </c>
    </row>
    <row r="63" spans="1:20">
      <c r="A63" s="10" t="s">
        <v>76</v>
      </c>
      <c r="B63" s="41">
        <v>17174.349999999999</v>
      </c>
      <c r="C63" s="41">
        <v>5113.7300000000005</v>
      </c>
      <c r="D63" s="41">
        <v>22288.36</v>
      </c>
      <c r="E63" s="42">
        <v>17174.349999999999</v>
      </c>
      <c r="F63" s="42">
        <v>5113.7300000000005</v>
      </c>
      <c r="G63" s="42">
        <v>22288.36</v>
      </c>
      <c r="H63" s="41">
        <f t="shared" si="3"/>
        <v>0</v>
      </c>
      <c r="I63" s="41">
        <f t="shared" si="3"/>
        <v>0</v>
      </c>
      <c r="J63" s="41">
        <f t="shared" si="3"/>
        <v>0</v>
      </c>
      <c r="K63" s="43">
        <v>-5243.7642999999889</v>
      </c>
      <c r="L63" s="43">
        <v>0</v>
      </c>
      <c r="M63" s="45">
        <f t="shared" si="11"/>
        <v>0</v>
      </c>
      <c r="N63" s="4">
        <f t="shared" si="11"/>
        <v>0</v>
      </c>
      <c r="O63" s="10">
        <f>SUM(M63:N63)</f>
        <v>0</v>
      </c>
      <c r="P63" s="10"/>
      <c r="Q63" s="10"/>
      <c r="R63" s="4">
        <f t="shared" si="6"/>
        <v>-5243.7642999999889</v>
      </c>
      <c r="S63" s="4" t="str">
        <f t="shared" si="4"/>
        <v xml:space="preserve">№048 </v>
      </c>
    </row>
    <row r="64" spans="1:20">
      <c r="A64" s="40" t="s">
        <v>77</v>
      </c>
      <c r="H64" s="41"/>
      <c r="I64" s="41"/>
      <c r="J64" s="41"/>
      <c r="K64" s="43">
        <v>86.016200000001845</v>
      </c>
      <c r="L64" s="43">
        <v>0</v>
      </c>
      <c r="M64" s="43"/>
      <c r="N64" s="44">
        <f t="shared" si="11"/>
        <v>0</v>
      </c>
      <c r="O64" s="40">
        <f t="shared" si="5"/>
        <v>0</v>
      </c>
      <c r="P64" s="40"/>
      <c r="Q64" s="40"/>
      <c r="R64" s="44">
        <f t="shared" si="6"/>
        <v>86.016200000001845</v>
      </c>
      <c r="S64" s="44" t="str">
        <f t="shared" si="4"/>
        <v>№049 сбыт</v>
      </c>
    </row>
    <row r="65" spans="1:20">
      <c r="A65" s="10" t="s">
        <v>78</v>
      </c>
      <c r="B65" s="41">
        <v>14170.34</v>
      </c>
      <c r="C65" s="41">
        <v>5834.14</v>
      </c>
      <c r="D65" s="41">
        <v>20004.490000000002</v>
      </c>
      <c r="E65" s="42">
        <v>14350.95</v>
      </c>
      <c r="F65" s="42">
        <v>5908.55</v>
      </c>
      <c r="G65" s="42">
        <v>20259.510000000002</v>
      </c>
      <c r="H65" s="41">
        <f t="shared" si="3"/>
        <v>180.61000000000058</v>
      </c>
      <c r="I65" s="41">
        <f t="shared" si="3"/>
        <v>74.409999999999854</v>
      </c>
      <c r="J65" s="41">
        <f t="shared" si="3"/>
        <v>255.02000000000044</v>
      </c>
      <c r="K65" s="43">
        <v>-4796.1937999999982</v>
      </c>
      <c r="L65" s="43">
        <v>0</v>
      </c>
      <c r="M65" s="41">
        <f>H65*M$6</f>
        <v>1231.760200000004</v>
      </c>
      <c r="N65" s="4">
        <f t="shared" si="11"/>
        <v>197.1864999999996</v>
      </c>
      <c r="O65" s="10">
        <f t="shared" si="5"/>
        <v>1428.9467000000036</v>
      </c>
      <c r="P65" s="10"/>
      <c r="Q65" s="10"/>
      <c r="R65" s="4">
        <f t="shared" si="6"/>
        <v>-6225.1405000000013</v>
      </c>
      <c r="S65" s="4" t="str">
        <f t="shared" si="4"/>
        <v xml:space="preserve">№050 </v>
      </c>
    </row>
    <row r="66" spans="1:20">
      <c r="A66" s="40" t="s">
        <v>79</v>
      </c>
      <c r="H66" s="41"/>
      <c r="I66" s="41"/>
      <c r="J66" s="41"/>
      <c r="K66" s="43">
        <v>0.13799999999991996</v>
      </c>
      <c r="L66" s="43">
        <v>0</v>
      </c>
      <c r="M66" s="43"/>
      <c r="N66" s="44">
        <f t="shared" si="11"/>
        <v>0</v>
      </c>
      <c r="O66" s="40">
        <f t="shared" si="5"/>
        <v>0</v>
      </c>
      <c r="P66" s="40"/>
      <c r="Q66" s="40"/>
      <c r="R66" s="44">
        <f t="shared" si="6"/>
        <v>0.13799999999991996</v>
      </c>
      <c r="S66" s="44" t="str">
        <f t="shared" si="4"/>
        <v xml:space="preserve">№051 </v>
      </c>
    </row>
    <row r="67" spans="1:20">
      <c r="A67" s="10" t="s">
        <v>80</v>
      </c>
      <c r="B67" s="41">
        <v>7319.6</v>
      </c>
      <c r="C67" s="41">
        <v>2890.75</v>
      </c>
      <c r="D67" s="41">
        <v>10210.36</v>
      </c>
      <c r="E67" s="42">
        <v>7460.91</v>
      </c>
      <c r="F67" s="42">
        <v>2929.2000000000003</v>
      </c>
      <c r="G67" s="42">
        <v>10390.120000000001</v>
      </c>
      <c r="H67" s="41">
        <f t="shared" si="3"/>
        <v>141.30999999999949</v>
      </c>
      <c r="I67" s="41">
        <f t="shared" si="3"/>
        <v>38.450000000000273</v>
      </c>
      <c r="J67" s="41">
        <f t="shared" si="3"/>
        <v>179.76000000000022</v>
      </c>
      <c r="K67" s="43">
        <v>-812.48400000000208</v>
      </c>
      <c r="L67" s="43">
        <v>0</v>
      </c>
      <c r="M67" s="45">
        <f t="shared" ref="M67:N76" si="12">H67*M$6</f>
        <v>963.73419999999658</v>
      </c>
      <c r="N67" s="4">
        <f t="shared" si="11"/>
        <v>101.89250000000072</v>
      </c>
      <c r="O67" s="10">
        <f t="shared" si="5"/>
        <v>1065.6266999999973</v>
      </c>
      <c r="P67" s="10"/>
      <c r="Q67" s="10"/>
      <c r="R67" s="4">
        <f t="shared" si="6"/>
        <v>-1878.1106999999993</v>
      </c>
      <c r="S67" s="4" t="str">
        <f t="shared" si="4"/>
        <v xml:space="preserve">№052 </v>
      </c>
    </row>
    <row r="68" spans="1:20">
      <c r="A68" s="40" t="s">
        <v>81</v>
      </c>
      <c r="B68" s="41">
        <v>9348.83</v>
      </c>
      <c r="C68" s="41">
        <v>2596.61</v>
      </c>
      <c r="D68" s="41">
        <v>11945.49</v>
      </c>
      <c r="E68" s="42">
        <v>9595.8000000000011</v>
      </c>
      <c r="F68" s="42">
        <v>2650.61</v>
      </c>
      <c r="G68" s="42">
        <v>12246.44</v>
      </c>
      <c r="H68" s="41">
        <f t="shared" si="3"/>
        <v>246.97000000000116</v>
      </c>
      <c r="I68" s="41">
        <f t="shared" si="3"/>
        <v>54</v>
      </c>
      <c r="J68" s="41">
        <f t="shared" si="3"/>
        <v>300.95000000000073</v>
      </c>
      <c r="K68" s="43">
        <v>-2620.0671000000016</v>
      </c>
      <c r="L68" s="43">
        <v>5000</v>
      </c>
      <c r="M68" s="43">
        <f t="shared" si="12"/>
        <v>1684.3354000000081</v>
      </c>
      <c r="N68" s="44">
        <f t="shared" si="11"/>
        <v>143.1</v>
      </c>
      <c r="O68" s="40">
        <f t="shared" si="5"/>
        <v>1827.435400000008</v>
      </c>
      <c r="P68" s="40"/>
      <c r="Q68" s="40"/>
      <c r="R68" s="44">
        <f t="shared" si="6"/>
        <v>552.4974999999904</v>
      </c>
      <c r="S68" s="44" t="str">
        <f t="shared" si="4"/>
        <v xml:space="preserve">№052а </v>
      </c>
    </row>
    <row r="69" spans="1:20">
      <c r="A69" s="10" t="s">
        <v>82</v>
      </c>
      <c r="B69" s="41">
        <v>4444.09</v>
      </c>
      <c r="C69" s="41">
        <v>2158.7200000000003</v>
      </c>
      <c r="D69" s="41">
        <v>6602.82</v>
      </c>
      <c r="E69" s="42">
        <v>4803.92</v>
      </c>
      <c r="F69" s="42">
        <v>2323.86</v>
      </c>
      <c r="G69" s="42">
        <v>7127.79</v>
      </c>
      <c r="H69" s="41">
        <f t="shared" si="3"/>
        <v>359.82999999999993</v>
      </c>
      <c r="I69" s="41">
        <f t="shared" si="3"/>
        <v>165.13999999999987</v>
      </c>
      <c r="J69" s="41">
        <f t="shared" si="3"/>
        <v>524.97000000000025</v>
      </c>
      <c r="K69" s="43">
        <v>-1388.6320999999994</v>
      </c>
      <c r="L69" s="43">
        <v>0</v>
      </c>
      <c r="M69" s="45">
        <f t="shared" si="12"/>
        <v>2454.0405999999998</v>
      </c>
      <c r="N69" s="4">
        <f t="shared" si="11"/>
        <v>437.62099999999964</v>
      </c>
      <c r="O69" s="10">
        <f t="shared" si="5"/>
        <v>2891.6615999999995</v>
      </c>
      <c r="P69" s="10"/>
      <c r="Q69" s="10"/>
      <c r="R69" s="4">
        <f t="shared" si="6"/>
        <v>-4280.2936999999984</v>
      </c>
      <c r="S69" s="4" t="str">
        <f t="shared" si="4"/>
        <v xml:space="preserve">№053 </v>
      </c>
    </row>
    <row r="70" spans="1:20">
      <c r="A70" s="40" t="s">
        <v>83</v>
      </c>
      <c r="B70" s="41">
        <v>1921.89</v>
      </c>
      <c r="C70" s="41">
        <v>922.5</v>
      </c>
      <c r="D70" s="41">
        <v>2844.39</v>
      </c>
      <c r="E70" s="42">
        <v>1930.69</v>
      </c>
      <c r="F70" s="42">
        <v>928.28</v>
      </c>
      <c r="G70" s="42">
        <v>2858.98</v>
      </c>
      <c r="H70" s="41">
        <f t="shared" si="3"/>
        <v>8.7999999999999545</v>
      </c>
      <c r="I70" s="41">
        <f t="shared" si="3"/>
        <v>5.7799999999999727</v>
      </c>
      <c r="J70" s="41">
        <f t="shared" si="3"/>
        <v>14.590000000000146</v>
      </c>
      <c r="K70" s="43">
        <v>-2560.4133999999999</v>
      </c>
      <c r="L70" s="43">
        <v>0</v>
      </c>
      <c r="M70" s="43">
        <f t="shared" si="12"/>
        <v>60.015999999999693</v>
      </c>
      <c r="N70" s="44">
        <f t="shared" si="11"/>
        <v>15.316999999999927</v>
      </c>
      <c r="O70" s="40">
        <f t="shared" si="5"/>
        <v>75.332999999999615</v>
      </c>
      <c r="P70" s="40"/>
      <c r="Q70" s="40"/>
      <c r="R70" s="44">
        <f t="shared" si="6"/>
        <v>-2635.7463999999995</v>
      </c>
      <c r="S70" s="44" t="str">
        <f t="shared" si="4"/>
        <v xml:space="preserve">№054 </v>
      </c>
    </row>
    <row r="71" spans="1:20">
      <c r="A71" s="10" t="s">
        <v>84</v>
      </c>
      <c r="H71" s="41"/>
      <c r="I71" s="41"/>
      <c r="J71" s="41"/>
      <c r="K71" s="43">
        <v>3.7921000000046661</v>
      </c>
      <c r="L71" s="43">
        <v>0</v>
      </c>
      <c r="M71" s="45">
        <f t="shared" si="12"/>
        <v>0</v>
      </c>
      <c r="N71" s="4">
        <f t="shared" si="11"/>
        <v>0</v>
      </c>
      <c r="O71" s="10">
        <f t="shared" si="5"/>
        <v>0</v>
      </c>
      <c r="P71" s="10"/>
      <c r="Q71" s="10"/>
      <c r="R71" s="4">
        <f t="shared" si="6"/>
        <v>3.7921000000046661</v>
      </c>
      <c r="S71" s="4" t="str">
        <f t="shared" si="4"/>
        <v>№055 сбыт</v>
      </c>
    </row>
    <row r="72" spans="1:20">
      <c r="A72" s="40" t="s">
        <v>85</v>
      </c>
      <c r="B72" s="41">
        <v>8194.14</v>
      </c>
      <c r="C72" s="41">
        <v>3629.98</v>
      </c>
      <c r="D72" s="41">
        <v>11824.14</v>
      </c>
      <c r="E72" s="42">
        <v>8575.15</v>
      </c>
      <c r="F72" s="42">
        <v>3812.08</v>
      </c>
      <c r="G72" s="42">
        <v>12387.24</v>
      </c>
      <c r="H72" s="41">
        <f t="shared" si="3"/>
        <v>381.01000000000022</v>
      </c>
      <c r="I72" s="41">
        <f t="shared" si="3"/>
        <v>182.09999999999991</v>
      </c>
      <c r="J72" s="41">
        <f t="shared" si="3"/>
        <v>563.10000000000036</v>
      </c>
      <c r="K72" s="43">
        <v>-675.73139999999557</v>
      </c>
      <c r="L72" s="43">
        <v>0</v>
      </c>
      <c r="M72" s="43">
        <f t="shared" si="12"/>
        <v>2598.4882000000016</v>
      </c>
      <c r="N72" s="44">
        <f t="shared" si="11"/>
        <v>482.56499999999977</v>
      </c>
      <c r="O72" s="40">
        <f t="shared" si="5"/>
        <v>3081.0532000000012</v>
      </c>
      <c r="P72" s="40"/>
      <c r="Q72" s="40"/>
      <c r="R72" s="44">
        <f t="shared" si="6"/>
        <v>-3756.7845999999968</v>
      </c>
      <c r="S72" s="44" t="str">
        <f t="shared" si="4"/>
        <v xml:space="preserve">№056 </v>
      </c>
    </row>
    <row r="73" spans="1:20">
      <c r="A73" s="10" t="s">
        <v>86</v>
      </c>
      <c r="B73" s="41">
        <v>4084.32</v>
      </c>
      <c r="C73" s="41">
        <v>4171.03</v>
      </c>
      <c r="D73" s="41">
        <v>8255.36</v>
      </c>
      <c r="E73" s="42">
        <v>4144.71</v>
      </c>
      <c r="F73" s="42">
        <v>4297.8100000000004</v>
      </c>
      <c r="G73" s="42">
        <v>8442.5300000000007</v>
      </c>
      <c r="H73" s="41">
        <f t="shared" si="3"/>
        <v>60.389999999999873</v>
      </c>
      <c r="I73" s="41">
        <f t="shared" si="3"/>
        <v>126.78000000000065</v>
      </c>
      <c r="J73" s="41">
        <f t="shared" si="3"/>
        <v>187.17000000000007</v>
      </c>
      <c r="K73" s="43">
        <v>-1390.40175</v>
      </c>
      <c r="L73" s="43">
        <v>0</v>
      </c>
      <c r="M73" s="41">
        <f t="shared" si="12"/>
        <v>411.85979999999915</v>
      </c>
      <c r="N73" s="4">
        <f t="shared" si="11"/>
        <v>335.96700000000175</v>
      </c>
      <c r="O73" s="10">
        <f t="shared" si="5"/>
        <v>747.82680000000096</v>
      </c>
      <c r="P73" s="10"/>
      <c r="Q73" s="10"/>
      <c r="R73" s="4">
        <f t="shared" si="6"/>
        <v>-2138.2285500000007</v>
      </c>
      <c r="S73" s="4" t="str">
        <f t="shared" si="4"/>
        <v xml:space="preserve">№057 </v>
      </c>
    </row>
    <row r="74" spans="1:20">
      <c r="A74" s="40" t="s">
        <v>87</v>
      </c>
      <c r="B74" s="41"/>
      <c r="C74" s="41"/>
      <c r="D74" s="41"/>
      <c r="E74" s="42"/>
      <c r="F74" s="42"/>
      <c r="G74" s="42"/>
      <c r="H74" s="41"/>
      <c r="I74" s="41"/>
      <c r="J74" s="41"/>
      <c r="K74" s="43">
        <v>-5.1406999999966274</v>
      </c>
      <c r="L74" s="43">
        <v>0</v>
      </c>
      <c r="M74" s="43">
        <f t="shared" si="12"/>
        <v>0</v>
      </c>
      <c r="N74" s="44">
        <f t="shared" si="11"/>
        <v>0</v>
      </c>
      <c r="O74" s="40">
        <f t="shared" si="5"/>
        <v>0</v>
      </c>
      <c r="P74" s="40"/>
      <c r="Q74" s="40"/>
      <c r="R74" s="44">
        <f t="shared" si="6"/>
        <v>-5.1406999999966274</v>
      </c>
      <c r="S74" s="44" t="str">
        <f t="shared" si="4"/>
        <v>№058 СБЫТ</v>
      </c>
    </row>
    <row r="75" spans="1:20">
      <c r="A75" s="10" t="s">
        <v>88</v>
      </c>
      <c r="H75" s="41"/>
      <c r="I75" s="41"/>
      <c r="J75" s="41"/>
      <c r="K75" s="43">
        <v>2429.5206999999987</v>
      </c>
      <c r="L75" s="43">
        <v>0</v>
      </c>
      <c r="M75" s="45">
        <f t="shared" si="12"/>
        <v>0</v>
      </c>
      <c r="N75" s="4">
        <f t="shared" si="11"/>
        <v>0</v>
      </c>
      <c r="O75" s="10">
        <f t="shared" si="5"/>
        <v>0</v>
      </c>
      <c r="P75" s="10"/>
      <c r="Q75" s="10"/>
      <c r="R75" s="4">
        <f>K75-O75+L75</f>
        <v>2429.5206999999987</v>
      </c>
      <c r="S75" s="4" t="str">
        <f t="shared" ref="S75:S138" si="13">A75</f>
        <v xml:space="preserve">№059 </v>
      </c>
    </row>
    <row r="76" spans="1:20">
      <c r="A76" s="40" t="s">
        <v>89</v>
      </c>
      <c r="B76" s="41">
        <v>5853.97</v>
      </c>
      <c r="C76" s="41">
        <v>2144.02</v>
      </c>
      <c r="D76" s="41">
        <v>7998.01</v>
      </c>
      <c r="E76" s="42">
        <v>5853.97</v>
      </c>
      <c r="F76" s="42">
        <v>2144.02</v>
      </c>
      <c r="G76" s="42">
        <v>7998.01</v>
      </c>
      <c r="H76" s="41">
        <f t="shared" ref="H76:J138" si="14">E76-B76</f>
        <v>0</v>
      </c>
      <c r="I76" s="41">
        <f t="shared" si="14"/>
        <v>0</v>
      </c>
      <c r="J76" s="41">
        <f t="shared" si="14"/>
        <v>0</v>
      </c>
      <c r="K76" s="43">
        <v>-2015.6598000000024</v>
      </c>
      <c r="L76" s="43">
        <v>0</v>
      </c>
      <c r="M76" s="43">
        <f t="shared" si="12"/>
        <v>0</v>
      </c>
      <c r="N76" s="44">
        <f t="shared" si="12"/>
        <v>0</v>
      </c>
      <c r="O76" s="40">
        <f t="shared" ref="O76:O138" si="15">SUM(M76:N76)</f>
        <v>0</v>
      </c>
      <c r="P76" s="40"/>
      <c r="Q76" s="40"/>
      <c r="R76" s="44">
        <f>K76-O76+L76</f>
        <v>-2015.6598000000024</v>
      </c>
      <c r="S76" s="44" t="str">
        <f t="shared" si="13"/>
        <v xml:space="preserve">№060 </v>
      </c>
    </row>
    <row r="77" spans="1:20">
      <c r="A77" s="10" t="s">
        <v>90</v>
      </c>
      <c r="H77" s="41"/>
      <c r="I77" s="41"/>
      <c r="J77" s="41"/>
      <c r="K77" s="43">
        <v>-9177.9300000000021</v>
      </c>
      <c r="L77" s="43">
        <v>0</v>
      </c>
      <c r="M77" s="45"/>
      <c r="N77" s="4"/>
      <c r="O77" s="10"/>
      <c r="P77" s="10"/>
      <c r="Q77" s="10"/>
      <c r="R77" s="4">
        <f t="shared" ref="R77:R140" si="16">K77-O77+L77+P77</f>
        <v>-9177.9300000000021</v>
      </c>
      <c r="S77" s="4" t="str">
        <f t="shared" si="13"/>
        <v xml:space="preserve">№061 </v>
      </c>
    </row>
    <row r="78" spans="1:20">
      <c r="A78" s="40" t="s">
        <v>91</v>
      </c>
      <c r="H78" s="41"/>
      <c r="I78" s="41"/>
      <c r="J78" s="41"/>
      <c r="K78" s="43">
        <v>-2.2999999946478056E-3</v>
      </c>
      <c r="L78" s="43">
        <v>0</v>
      </c>
      <c r="M78" s="43"/>
      <c r="N78" s="44"/>
      <c r="O78" s="40"/>
      <c r="P78" s="40"/>
      <c r="Q78" s="40"/>
      <c r="R78" s="44">
        <f t="shared" si="16"/>
        <v>-2.2999999946478056E-3</v>
      </c>
      <c r="S78" s="44" t="str">
        <f t="shared" si="13"/>
        <v xml:space="preserve">№062 </v>
      </c>
    </row>
    <row r="79" spans="1:20">
      <c r="A79" s="10" t="s">
        <v>92</v>
      </c>
      <c r="H79" s="41"/>
      <c r="I79" s="41"/>
      <c r="J79" s="41"/>
      <c r="K79" s="43">
        <v>4.9999999964711606E-3</v>
      </c>
      <c r="L79" s="43">
        <v>0</v>
      </c>
      <c r="M79" s="45"/>
      <c r="N79" s="4"/>
      <c r="O79" s="10"/>
      <c r="P79" s="10"/>
      <c r="Q79" s="10"/>
      <c r="R79" s="4">
        <f t="shared" si="16"/>
        <v>4.9999999964711606E-3</v>
      </c>
      <c r="S79" s="4" t="str">
        <f t="shared" si="13"/>
        <v>№062а сбыт</v>
      </c>
    </row>
    <row r="80" spans="1:20">
      <c r="A80" s="40" t="s">
        <v>93</v>
      </c>
      <c r="H80" s="41"/>
      <c r="I80" s="41"/>
      <c r="J80" s="41"/>
      <c r="K80" s="43">
        <v>-40.548599999999169</v>
      </c>
      <c r="L80" s="43">
        <v>0</v>
      </c>
      <c r="M80" s="43"/>
      <c r="N80" s="44"/>
      <c r="O80" s="40"/>
      <c r="P80" s="40"/>
      <c r="Q80" s="40"/>
      <c r="R80" s="44">
        <f t="shared" si="16"/>
        <v>-40.548599999999169</v>
      </c>
      <c r="S80" s="44" t="str">
        <f t="shared" si="13"/>
        <v>№063 сбыт</v>
      </c>
      <c r="T80" t="s">
        <v>94</v>
      </c>
    </row>
    <row r="81" spans="1:19">
      <c r="A81" s="10" t="s">
        <v>95</v>
      </c>
      <c r="B81" s="41">
        <v>81.17</v>
      </c>
      <c r="C81" s="41">
        <v>18.54</v>
      </c>
      <c r="D81" s="41">
        <v>99.73</v>
      </c>
      <c r="E81" s="42">
        <v>81.19</v>
      </c>
      <c r="F81" s="42">
        <v>18.54</v>
      </c>
      <c r="G81" s="42">
        <v>99.75</v>
      </c>
      <c r="H81" s="41">
        <f t="shared" si="14"/>
        <v>1.9999999999996021E-2</v>
      </c>
      <c r="I81" s="41">
        <f t="shared" si="14"/>
        <v>0</v>
      </c>
      <c r="J81" s="41">
        <f t="shared" si="14"/>
        <v>1.9999999999996021E-2</v>
      </c>
      <c r="K81" s="43">
        <v>10628.566099999993</v>
      </c>
      <c r="L81" s="43">
        <v>0</v>
      </c>
      <c r="M81" s="41">
        <f t="shared" ref="M81:N83" si="17">H81*M$6</f>
        <v>0.13639999999997288</v>
      </c>
      <c r="N81" s="4">
        <f t="shared" si="17"/>
        <v>0</v>
      </c>
      <c r="O81" s="10">
        <f t="shared" si="15"/>
        <v>0.13639999999997288</v>
      </c>
      <c r="P81" s="10"/>
      <c r="Q81" s="10"/>
      <c r="R81" s="4">
        <f t="shared" si="16"/>
        <v>10628.429699999993</v>
      </c>
      <c r="S81" s="4" t="str">
        <f t="shared" si="13"/>
        <v xml:space="preserve">№064\1 </v>
      </c>
    </row>
    <row r="82" spans="1:19">
      <c r="A82" s="40" t="s">
        <v>96</v>
      </c>
      <c r="B82" s="41">
        <v>8593.91</v>
      </c>
      <c r="C82" s="41">
        <v>3133.55</v>
      </c>
      <c r="D82" s="41">
        <v>11727.48</v>
      </c>
      <c r="E82" s="42">
        <v>8622.26</v>
      </c>
      <c r="F82" s="42">
        <v>3141.88</v>
      </c>
      <c r="G82" s="42">
        <v>11764.15</v>
      </c>
      <c r="H82" s="41">
        <f t="shared" si="14"/>
        <v>28.350000000000364</v>
      </c>
      <c r="I82" s="41">
        <f t="shared" si="14"/>
        <v>8.3299999999999272</v>
      </c>
      <c r="J82" s="41">
        <f t="shared" si="14"/>
        <v>36.670000000000073</v>
      </c>
      <c r="K82" s="43">
        <v>-2.1999999994477548E-3</v>
      </c>
      <c r="L82" s="43">
        <v>0</v>
      </c>
      <c r="M82" s="43">
        <f t="shared" si="17"/>
        <v>193.34700000000248</v>
      </c>
      <c r="N82" s="44">
        <f t="shared" si="17"/>
        <v>22.074499999999805</v>
      </c>
      <c r="O82" s="40">
        <f t="shared" si="15"/>
        <v>215.42150000000228</v>
      </c>
      <c r="P82" s="40"/>
      <c r="Q82" s="40"/>
      <c r="R82" s="44">
        <f t="shared" si="16"/>
        <v>-215.42370000000173</v>
      </c>
      <c r="S82" s="44" t="str">
        <f t="shared" si="13"/>
        <v xml:space="preserve">№064\2 </v>
      </c>
    </row>
    <row r="83" spans="1:19">
      <c r="A83" s="10" t="s">
        <v>97</v>
      </c>
      <c r="B83" s="41">
        <v>40843.24</v>
      </c>
      <c r="C83" s="41">
        <v>15242.84</v>
      </c>
      <c r="D83" s="41">
        <v>56086.080000000002</v>
      </c>
      <c r="E83" s="42">
        <v>40843.24</v>
      </c>
      <c r="F83" s="42">
        <v>15242.84</v>
      </c>
      <c r="G83" s="42">
        <v>56086.080000000002</v>
      </c>
      <c r="H83" s="41">
        <f t="shared" si="14"/>
        <v>0</v>
      </c>
      <c r="I83" s="41">
        <f t="shared" si="14"/>
        <v>0</v>
      </c>
      <c r="J83" s="41">
        <f t="shared" si="14"/>
        <v>0</v>
      </c>
      <c r="K83" s="43">
        <v>44.424200000032215</v>
      </c>
      <c r="L83" s="43">
        <v>0</v>
      </c>
      <c r="M83" s="41">
        <f t="shared" si="17"/>
        <v>0</v>
      </c>
      <c r="N83" s="4">
        <f t="shared" si="17"/>
        <v>0</v>
      </c>
      <c r="O83" s="10">
        <f t="shared" si="15"/>
        <v>0</v>
      </c>
      <c r="P83" s="10"/>
      <c r="Q83" s="10"/>
      <c r="R83" s="4">
        <f t="shared" si="16"/>
        <v>44.424200000032215</v>
      </c>
      <c r="S83" s="4" t="str">
        <f t="shared" si="13"/>
        <v xml:space="preserve">№065 </v>
      </c>
    </row>
    <row r="84" spans="1:19">
      <c r="A84" s="40" t="s">
        <v>98</v>
      </c>
      <c r="B84" s="41"/>
      <c r="C84" s="41"/>
      <c r="D84" s="41"/>
      <c r="H84" s="41"/>
      <c r="I84" s="41"/>
      <c r="J84" s="41"/>
      <c r="K84" s="43">
        <v>-2.2000000008119969E-3</v>
      </c>
      <c r="L84" s="43">
        <v>0</v>
      </c>
      <c r="M84" s="43"/>
      <c r="N84" s="44"/>
      <c r="O84" s="40"/>
      <c r="P84" s="40"/>
      <c r="Q84" s="40"/>
      <c r="R84" s="44">
        <f t="shared" si="16"/>
        <v>-2.2000000008119969E-3</v>
      </c>
      <c r="S84" s="44" t="str">
        <f t="shared" si="13"/>
        <v>№066 сбыт</v>
      </c>
    </row>
    <row r="85" spans="1:19">
      <c r="A85" s="10" t="s">
        <v>99</v>
      </c>
      <c r="H85" s="41"/>
      <c r="I85" s="41"/>
      <c r="J85" s="41"/>
      <c r="K85" s="43">
        <v>1145.1725999999981</v>
      </c>
      <c r="L85" s="43">
        <v>0</v>
      </c>
      <c r="M85" s="45">
        <f t="shared" ref="M85:N97" si="18">H85*M$6</f>
        <v>0</v>
      </c>
      <c r="N85" s="4">
        <f t="shared" si="18"/>
        <v>0</v>
      </c>
      <c r="O85" s="10">
        <f>SUM(M85:N85)</f>
        <v>0</v>
      </c>
      <c r="P85" s="10"/>
      <c r="Q85" s="10"/>
      <c r="R85" s="4">
        <f t="shared" si="16"/>
        <v>1145.1725999999981</v>
      </c>
      <c r="S85" s="4" t="str">
        <f t="shared" si="13"/>
        <v>№067 сбыт</v>
      </c>
    </row>
    <row r="86" spans="1:19">
      <c r="A86" s="40" t="s">
        <v>100</v>
      </c>
      <c r="B86" s="41">
        <v>9000.880000000001</v>
      </c>
      <c r="C86" s="41">
        <v>6676.53</v>
      </c>
      <c r="D86" s="41">
        <v>15677.43</v>
      </c>
      <c r="E86" s="42">
        <v>9000.880000000001</v>
      </c>
      <c r="F86" s="42">
        <v>6676.53</v>
      </c>
      <c r="G86" s="42">
        <v>15677.43</v>
      </c>
      <c r="H86" s="41">
        <f t="shared" si="14"/>
        <v>0</v>
      </c>
      <c r="I86" s="41">
        <f t="shared" si="14"/>
        <v>0</v>
      </c>
      <c r="J86" s="41">
        <f t="shared" si="14"/>
        <v>0</v>
      </c>
      <c r="K86" s="43">
        <v>-4766.9006000000072</v>
      </c>
      <c r="L86" s="43">
        <v>0</v>
      </c>
      <c r="M86" s="43">
        <f t="shared" si="18"/>
        <v>0</v>
      </c>
      <c r="N86" s="44">
        <f t="shared" si="18"/>
        <v>0</v>
      </c>
      <c r="O86" s="40">
        <f t="shared" si="15"/>
        <v>0</v>
      </c>
      <c r="P86" s="40"/>
      <c r="Q86" s="40"/>
      <c r="R86" s="44">
        <f t="shared" si="16"/>
        <v>-4766.9006000000072</v>
      </c>
      <c r="S86" s="44" t="str">
        <f t="shared" si="13"/>
        <v xml:space="preserve">№068 </v>
      </c>
    </row>
    <row r="87" spans="1:19">
      <c r="A87" s="10" t="s">
        <v>101</v>
      </c>
      <c r="B87" s="41"/>
      <c r="C87" s="41"/>
      <c r="D87" s="41"/>
      <c r="E87" s="42"/>
      <c r="F87" s="42"/>
      <c r="G87" s="42"/>
      <c r="H87" s="41"/>
      <c r="I87" s="41"/>
      <c r="J87" s="41"/>
      <c r="K87" s="43">
        <v>-1904.2324589999994</v>
      </c>
      <c r="L87" s="43">
        <v>0</v>
      </c>
      <c r="M87" s="45">
        <f t="shared" si="18"/>
        <v>0</v>
      </c>
      <c r="N87" s="4">
        <f t="shared" si="18"/>
        <v>0</v>
      </c>
      <c r="O87" s="10">
        <f t="shared" si="15"/>
        <v>0</v>
      </c>
      <c r="P87" s="10"/>
      <c r="Q87" s="10"/>
      <c r="R87" s="4">
        <f t="shared" si="16"/>
        <v>-1904.2324589999994</v>
      </c>
      <c r="S87" s="4" t="str">
        <f t="shared" si="13"/>
        <v>№069 сбыт</v>
      </c>
    </row>
    <row r="88" spans="1:19">
      <c r="A88" s="40" t="s">
        <v>102</v>
      </c>
      <c r="B88" s="41">
        <v>6625.58</v>
      </c>
      <c r="C88" s="41">
        <v>3221.6800000000003</v>
      </c>
      <c r="D88" s="41">
        <v>9847.27</v>
      </c>
      <c r="E88" s="42">
        <v>6703.8</v>
      </c>
      <c r="F88" s="42">
        <v>3245.02</v>
      </c>
      <c r="G88" s="42">
        <v>9948.82</v>
      </c>
      <c r="H88" s="41">
        <f t="shared" si="14"/>
        <v>78.220000000000255</v>
      </c>
      <c r="I88" s="41">
        <f t="shared" si="14"/>
        <v>23.339999999999691</v>
      </c>
      <c r="J88" s="41">
        <f>G88-D88</f>
        <v>101.54999999999927</v>
      </c>
      <c r="K88" s="43">
        <v>1184.8371000000002</v>
      </c>
      <c r="L88" s="43">
        <v>0</v>
      </c>
      <c r="M88" s="43">
        <f t="shared" si="18"/>
        <v>533.46040000000175</v>
      </c>
      <c r="N88" s="44">
        <f t="shared" si="18"/>
        <v>61.850999999999182</v>
      </c>
      <c r="O88" s="40">
        <f t="shared" si="15"/>
        <v>595.31140000000096</v>
      </c>
      <c r="P88" s="40"/>
      <c r="Q88" s="40"/>
      <c r="R88" s="44">
        <f t="shared" si="16"/>
        <v>589.52569999999923</v>
      </c>
      <c r="S88" s="44" t="str">
        <f t="shared" si="13"/>
        <v xml:space="preserve">№070 </v>
      </c>
    </row>
    <row r="89" spans="1:19">
      <c r="A89" s="10" t="s">
        <v>103</v>
      </c>
      <c r="B89" s="41">
        <v>1641.6100000000001</v>
      </c>
      <c r="C89" s="41">
        <v>778.07</v>
      </c>
      <c r="D89" s="41">
        <v>2419.71</v>
      </c>
      <c r="E89" s="42">
        <v>1658.8400000000001</v>
      </c>
      <c r="F89" s="42">
        <v>788.37</v>
      </c>
      <c r="G89" s="42">
        <v>2447.23</v>
      </c>
      <c r="H89" s="41">
        <f t="shared" si="14"/>
        <v>17.230000000000018</v>
      </c>
      <c r="I89" s="41">
        <f t="shared" si="14"/>
        <v>10.299999999999955</v>
      </c>
      <c r="J89" s="41">
        <f t="shared" si="14"/>
        <v>27.519999999999982</v>
      </c>
      <c r="K89" s="43">
        <v>6298.5522999999994</v>
      </c>
      <c r="L89" s="43">
        <v>0</v>
      </c>
      <c r="M89" s="45">
        <f t="shared" si="18"/>
        <v>117.50860000000013</v>
      </c>
      <c r="N89" s="4">
        <f t="shared" si="18"/>
        <v>27.294999999999877</v>
      </c>
      <c r="O89" s="10">
        <f t="shared" si="15"/>
        <v>144.80360000000002</v>
      </c>
      <c r="P89" s="10"/>
      <c r="Q89" s="10"/>
      <c r="R89" s="4">
        <f t="shared" si="16"/>
        <v>6153.7486999999992</v>
      </c>
      <c r="S89" s="4" t="str">
        <f t="shared" si="13"/>
        <v xml:space="preserve">№071 </v>
      </c>
    </row>
    <row r="90" spans="1:19">
      <c r="A90" s="40" t="s">
        <v>104</v>
      </c>
      <c r="H90" s="41"/>
      <c r="I90" s="41"/>
      <c r="J90" s="41"/>
      <c r="K90" s="43">
        <v>290.71599999999887</v>
      </c>
      <c r="L90" s="43">
        <v>0</v>
      </c>
      <c r="M90" s="43"/>
      <c r="N90" s="44">
        <f t="shared" si="18"/>
        <v>0</v>
      </c>
      <c r="O90" s="40">
        <f t="shared" si="15"/>
        <v>0</v>
      </c>
      <c r="P90" s="40"/>
      <c r="Q90" s="40"/>
      <c r="R90" s="44">
        <f t="shared" si="16"/>
        <v>290.71599999999887</v>
      </c>
      <c r="S90" s="44" t="str">
        <f t="shared" si="13"/>
        <v xml:space="preserve">№072 </v>
      </c>
    </row>
    <row r="91" spans="1:19">
      <c r="A91" s="10" t="s">
        <v>105</v>
      </c>
      <c r="B91" s="41">
        <v>5983.05</v>
      </c>
      <c r="C91" s="41">
        <v>1995.5900000000001</v>
      </c>
      <c r="D91" s="41">
        <v>7978.6500000000005</v>
      </c>
      <c r="E91" s="42">
        <v>6220.13</v>
      </c>
      <c r="F91" s="42">
        <v>2143.89</v>
      </c>
      <c r="G91" s="42">
        <v>8364.0300000000007</v>
      </c>
      <c r="H91" s="41">
        <f t="shared" si="14"/>
        <v>237.07999999999993</v>
      </c>
      <c r="I91" s="41">
        <f t="shared" si="14"/>
        <v>148.29999999999973</v>
      </c>
      <c r="J91" s="41">
        <f t="shared" si="14"/>
        <v>385.38000000000011</v>
      </c>
      <c r="K91" s="43">
        <v>5090.4642999999987</v>
      </c>
      <c r="L91" s="43">
        <v>0</v>
      </c>
      <c r="M91" s="41">
        <f t="shared" ref="M91:M97" si="19">H91*M$6</f>
        <v>1616.8855999999996</v>
      </c>
      <c r="N91" s="4">
        <f t="shared" si="18"/>
        <v>392.99499999999927</v>
      </c>
      <c r="O91" s="10">
        <f t="shared" si="15"/>
        <v>2009.8805999999988</v>
      </c>
      <c r="P91" s="10"/>
      <c r="Q91" s="10"/>
      <c r="R91" s="4">
        <f t="shared" si="16"/>
        <v>3080.5837000000001</v>
      </c>
      <c r="S91" s="4" t="str">
        <f t="shared" si="13"/>
        <v xml:space="preserve">№073 </v>
      </c>
    </row>
    <row r="92" spans="1:19">
      <c r="A92" s="40" t="s">
        <v>106</v>
      </c>
      <c r="H92" s="41"/>
      <c r="I92" s="41"/>
      <c r="J92" s="41"/>
      <c r="K92" s="43">
        <v>0.15409999998792046</v>
      </c>
      <c r="L92" s="43">
        <v>0</v>
      </c>
      <c r="M92" s="43">
        <f t="shared" si="19"/>
        <v>0</v>
      </c>
      <c r="N92" s="44">
        <f t="shared" si="18"/>
        <v>0</v>
      </c>
      <c r="O92" s="40">
        <f t="shared" si="15"/>
        <v>0</v>
      </c>
      <c r="P92" s="40"/>
      <c r="Q92" s="40"/>
      <c r="R92" s="44">
        <f t="shared" si="16"/>
        <v>0.15409999998792046</v>
      </c>
      <c r="S92" s="44" t="str">
        <f t="shared" si="13"/>
        <v>№074 сбыт</v>
      </c>
    </row>
    <row r="93" spans="1:19" ht="16.5" thickBot="1">
      <c r="A93" s="10" t="s">
        <v>107</v>
      </c>
      <c r="B93" s="41">
        <v>1629.69</v>
      </c>
      <c r="C93" s="41">
        <v>630.91</v>
      </c>
      <c r="D93" s="41">
        <v>2260.61</v>
      </c>
      <c r="E93" s="42">
        <v>1727.6000000000001</v>
      </c>
      <c r="F93" s="42">
        <v>674.24</v>
      </c>
      <c r="G93" s="42">
        <v>2401.86</v>
      </c>
      <c r="H93" s="41">
        <f t="shared" si="14"/>
        <v>97.910000000000082</v>
      </c>
      <c r="I93" s="41">
        <f t="shared" si="14"/>
        <v>43.330000000000041</v>
      </c>
      <c r="J93" s="41">
        <f t="shared" si="14"/>
        <v>141.25</v>
      </c>
      <c r="K93" s="43">
        <v>-1439.3494000000007</v>
      </c>
      <c r="L93" s="43">
        <v>0</v>
      </c>
      <c r="M93" s="45">
        <f t="shared" si="19"/>
        <v>667.74620000000061</v>
      </c>
      <c r="N93" s="4">
        <f t="shared" si="18"/>
        <v>114.8245000000001</v>
      </c>
      <c r="O93" s="10">
        <f t="shared" si="15"/>
        <v>782.57070000000067</v>
      </c>
      <c r="P93" s="10"/>
      <c r="Q93" s="10"/>
      <c r="R93" s="4">
        <f t="shared" si="16"/>
        <v>-2221.9201000000012</v>
      </c>
      <c r="S93" s="4" t="str">
        <f t="shared" si="13"/>
        <v xml:space="preserve">№075 </v>
      </c>
    </row>
    <row r="94" spans="1:19" ht="16.5" thickBot="1">
      <c r="A94" s="40" t="s">
        <v>108</v>
      </c>
      <c r="B94" s="41">
        <v>45154.25</v>
      </c>
      <c r="C94" s="41">
        <v>38508.656000000003</v>
      </c>
      <c r="D94" s="48">
        <v>83662.906000000003</v>
      </c>
      <c r="E94" s="42">
        <v>45540.478000000003</v>
      </c>
      <c r="F94" s="42">
        <v>38618.175999999999</v>
      </c>
      <c r="G94" s="49">
        <v>84158.653999999995</v>
      </c>
      <c r="H94" s="41">
        <f t="shared" si="14"/>
        <v>386.22800000000279</v>
      </c>
      <c r="I94" s="41">
        <f t="shared" si="14"/>
        <v>109.5199999999968</v>
      </c>
      <c r="J94" s="41">
        <f t="shared" si="14"/>
        <v>495.74799999999232</v>
      </c>
      <c r="K94" s="43">
        <v>-3734.6425500000096</v>
      </c>
      <c r="L94" s="43">
        <v>3740</v>
      </c>
      <c r="M94" s="43">
        <f t="shared" si="19"/>
        <v>2634.074960000019</v>
      </c>
      <c r="N94" s="44">
        <f t="shared" si="18"/>
        <v>290.22799999999148</v>
      </c>
      <c r="O94" s="40">
        <f t="shared" si="15"/>
        <v>2924.3029600000104</v>
      </c>
      <c r="P94" s="40"/>
      <c r="Q94" s="40"/>
      <c r="R94" s="44">
        <f t="shared" si="16"/>
        <v>-2918.9455100000196</v>
      </c>
      <c r="S94" s="44" t="str">
        <f t="shared" si="13"/>
        <v>№076</v>
      </c>
    </row>
    <row r="95" spans="1:19">
      <c r="A95" s="10" t="s">
        <v>109</v>
      </c>
      <c r="B95" s="41">
        <v>3850</v>
      </c>
      <c r="C95" s="41">
        <v>790.6</v>
      </c>
      <c r="D95" s="41">
        <v>4640.6099999999997</v>
      </c>
      <c r="E95" s="42">
        <v>3850</v>
      </c>
      <c r="F95" s="42">
        <v>790.6</v>
      </c>
      <c r="G95" s="42">
        <v>4640.6099999999997</v>
      </c>
      <c r="H95" s="41">
        <f t="shared" si="14"/>
        <v>0</v>
      </c>
      <c r="I95" s="41">
        <f t="shared" si="14"/>
        <v>0</v>
      </c>
      <c r="J95" s="41">
        <f t="shared" si="14"/>
        <v>0</v>
      </c>
      <c r="K95" s="43">
        <v>-2.4200000001656008E-2</v>
      </c>
      <c r="L95" s="43">
        <v>0</v>
      </c>
      <c r="M95" s="45">
        <f t="shared" si="19"/>
        <v>0</v>
      </c>
      <c r="N95" s="4">
        <f t="shared" si="18"/>
        <v>0</v>
      </c>
      <c r="O95" s="10">
        <f t="shared" si="15"/>
        <v>0</v>
      </c>
      <c r="P95" s="10"/>
      <c r="Q95" s="10"/>
      <c r="R95" s="4">
        <f t="shared" si="16"/>
        <v>-2.4200000001656008E-2</v>
      </c>
      <c r="S95" s="4" t="str">
        <f t="shared" si="13"/>
        <v xml:space="preserve">№077 </v>
      </c>
    </row>
    <row r="96" spans="1:19">
      <c r="A96" s="40" t="s">
        <v>110</v>
      </c>
      <c r="B96" s="41">
        <v>7754.08</v>
      </c>
      <c r="C96" s="41">
        <v>17109.87</v>
      </c>
      <c r="D96" s="41">
        <v>24864.04</v>
      </c>
      <c r="E96" s="42">
        <v>7759.24</v>
      </c>
      <c r="F96" s="42">
        <v>17112.52</v>
      </c>
      <c r="G96" s="42">
        <v>24871.850000000002</v>
      </c>
      <c r="H96" s="41">
        <f t="shared" si="14"/>
        <v>5.1599999999998545</v>
      </c>
      <c r="I96" s="41">
        <f t="shared" si="14"/>
        <v>2.6500000000014552</v>
      </c>
      <c r="J96" s="41">
        <f t="shared" si="14"/>
        <v>7.8100000000013097</v>
      </c>
      <c r="K96" s="43">
        <v>491.71290000000198</v>
      </c>
      <c r="L96" s="43">
        <v>0</v>
      </c>
      <c r="M96" s="43">
        <f t="shared" si="19"/>
        <v>35.191199999999007</v>
      </c>
      <c r="N96" s="44">
        <f t="shared" si="18"/>
        <v>7.0225000000038564</v>
      </c>
      <c r="O96" s="40">
        <f t="shared" si="15"/>
        <v>42.213700000002866</v>
      </c>
      <c r="P96" s="40"/>
      <c r="Q96" s="40"/>
      <c r="R96" s="44">
        <f t="shared" si="16"/>
        <v>449.49919999999912</v>
      </c>
      <c r="S96" s="44" t="str">
        <f t="shared" si="13"/>
        <v xml:space="preserve">№078 </v>
      </c>
    </row>
    <row r="97" spans="1:19">
      <c r="A97" s="10" t="s">
        <v>111</v>
      </c>
      <c r="B97" s="41">
        <v>3744.26</v>
      </c>
      <c r="C97" s="41">
        <v>708.24</v>
      </c>
      <c r="D97" s="41">
        <v>4452.54</v>
      </c>
      <c r="E97" s="42">
        <v>3744.26</v>
      </c>
      <c r="F97" s="42">
        <v>708.24</v>
      </c>
      <c r="G97" s="42">
        <v>4452.54</v>
      </c>
      <c r="H97" s="41">
        <f t="shared" si="14"/>
        <v>0</v>
      </c>
      <c r="I97" s="41">
        <f t="shared" si="14"/>
        <v>0</v>
      </c>
      <c r="J97" s="41">
        <f t="shared" si="14"/>
        <v>0</v>
      </c>
      <c r="K97" s="43">
        <v>-2704.8175999999994</v>
      </c>
      <c r="L97" s="43">
        <v>0</v>
      </c>
      <c r="M97" s="45">
        <f t="shared" si="19"/>
        <v>0</v>
      </c>
      <c r="N97" s="4">
        <f t="shared" si="18"/>
        <v>0</v>
      </c>
      <c r="O97" s="10">
        <f t="shared" si="15"/>
        <v>0</v>
      </c>
      <c r="P97" s="10"/>
      <c r="Q97" s="10"/>
      <c r="R97" s="4">
        <f t="shared" si="16"/>
        <v>-2704.8175999999994</v>
      </c>
      <c r="S97" s="4" t="str">
        <f t="shared" si="13"/>
        <v xml:space="preserve">№079 </v>
      </c>
    </row>
    <row r="98" spans="1:19">
      <c r="A98" s="40" t="s">
        <v>112</v>
      </c>
      <c r="B98" s="41">
        <v>6846.07</v>
      </c>
      <c r="C98" s="41">
        <v>3491.67</v>
      </c>
      <c r="D98" s="41">
        <v>10337.790000000001</v>
      </c>
      <c r="E98" s="42">
        <v>6846.07</v>
      </c>
      <c r="F98" s="42">
        <v>3491.67</v>
      </c>
      <c r="G98" s="42">
        <v>10337.790000000001</v>
      </c>
      <c r="H98" s="41">
        <f t="shared" si="14"/>
        <v>0</v>
      </c>
      <c r="I98" s="41">
        <f t="shared" si="14"/>
        <v>0</v>
      </c>
      <c r="J98" s="41">
        <f t="shared" si="14"/>
        <v>0</v>
      </c>
      <c r="K98" s="43">
        <v>-2060.5121999999956</v>
      </c>
      <c r="L98" s="43">
        <v>0</v>
      </c>
      <c r="M98" s="43"/>
      <c r="N98" s="44"/>
      <c r="O98" s="40"/>
      <c r="P98" s="40"/>
      <c r="Q98" s="40"/>
      <c r="R98" s="44">
        <f t="shared" si="16"/>
        <v>-2060.5121999999956</v>
      </c>
      <c r="S98" s="44" t="str">
        <f t="shared" si="13"/>
        <v xml:space="preserve">№080 </v>
      </c>
    </row>
    <row r="99" spans="1:19">
      <c r="A99" s="10" t="s">
        <v>113</v>
      </c>
      <c r="B99" s="41">
        <v>2330.46</v>
      </c>
      <c r="C99" s="41">
        <v>1406.99</v>
      </c>
      <c r="D99" s="41">
        <v>3737.46</v>
      </c>
      <c r="E99" s="42">
        <v>2417.96</v>
      </c>
      <c r="F99" s="42">
        <v>1449.01</v>
      </c>
      <c r="G99" s="42">
        <v>3866.98</v>
      </c>
      <c r="H99" s="41">
        <f t="shared" si="14"/>
        <v>87.5</v>
      </c>
      <c r="I99" s="41">
        <f t="shared" si="14"/>
        <v>42.019999999999982</v>
      </c>
      <c r="J99" s="41">
        <f t="shared" si="14"/>
        <v>129.51999999999998</v>
      </c>
      <c r="K99" s="43">
        <v>-2957.9431000000004</v>
      </c>
      <c r="L99" s="43">
        <v>0</v>
      </c>
      <c r="M99" s="41">
        <f t="shared" ref="M99:N104" si="20">H99*M$6</f>
        <v>596.75</v>
      </c>
      <c r="N99" s="4">
        <f t="shared" si="20"/>
        <v>111.35299999999995</v>
      </c>
      <c r="O99" s="10">
        <f t="shared" si="15"/>
        <v>708.10299999999995</v>
      </c>
      <c r="P99" s="10"/>
      <c r="Q99" s="10"/>
      <c r="R99" s="4">
        <f t="shared" si="16"/>
        <v>-3666.0461000000005</v>
      </c>
      <c r="S99" s="4" t="str">
        <f t="shared" si="13"/>
        <v xml:space="preserve">№081 </v>
      </c>
    </row>
    <row r="100" spans="1:19">
      <c r="A100" s="40" t="s">
        <v>114</v>
      </c>
      <c r="B100" s="41">
        <v>385.47</v>
      </c>
      <c r="C100" s="41">
        <v>181.54</v>
      </c>
      <c r="D100" s="41">
        <v>567.02</v>
      </c>
      <c r="E100" s="42">
        <v>385.49</v>
      </c>
      <c r="F100" s="42">
        <v>181.57</v>
      </c>
      <c r="G100" s="42">
        <v>567.07000000000005</v>
      </c>
      <c r="H100" s="41">
        <f t="shared" si="14"/>
        <v>1.999999999998181E-2</v>
      </c>
      <c r="I100" s="41">
        <f t="shared" si="14"/>
        <v>3.0000000000001137E-2</v>
      </c>
      <c r="J100" s="41">
        <f t="shared" si="14"/>
        <v>5.0000000000068212E-2</v>
      </c>
      <c r="K100" s="43">
        <v>-0.11689999999755855</v>
      </c>
      <c r="L100" s="43">
        <v>0</v>
      </c>
      <c r="M100" s="43">
        <f t="shared" si="20"/>
        <v>0.13639999999987595</v>
      </c>
      <c r="N100" s="44">
        <f t="shared" si="20"/>
        <v>7.9500000000003013E-2</v>
      </c>
      <c r="O100" s="40">
        <f t="shared" si="15"/>
        <v>0.21589999999987897</v>
      </c>
      <c r="P100" s="40"/>
      <c r="Q100" s="40"/>
      <c r="R100" s="44">
        <f t="shared" si="16"/>
        <v>-0.33279999999743753</v>
      </c>
      <c r="S100" s="44" t="str">
        <f t="shared" si="13"/>
        <v xml:space="preserve">№082/1 </v>
      </c>
    </row>
    <row r="101" spans="1:19">
      <c r="A101" s="10" t="s">
        <v>115</v>
      </c>
      <c r="B101" s="41">
        <v>17738.810000000001</v>
      </c>
      <c r="C101" s="41">
        <v>6398.97</v>
      </c>
      <c r="D101" s="41">
        <v>24137.79</v>
      </c>
      <c r="E101" s="42">
        <v>18041.5</v>
      </c>
      <c r="F101" s="42">
        <v>6486.88</v>
      </c>
      <c r="G101" s="42">
        <v>24528.38</v>
      </c>
      <c r="H101" s="41">
        <f t="shared" si="14"/>
        <v>302.68999999999869</v>
      </c>
      <c r="I101" s="41">
        <f t="shared" si="14"/>
        <v>87.909999999999854</v>
      </c>
      <c r="J101" s="41">
        <f t="shared" si="14"/>
        <v>390.59000000000015</v>
      </c>
      <c r="K101" s="43">
        <v>-1233.3965000000044</v>
      </c>
      <c r="L101" s="43">
        <v>0</v>
      </c>
      <c r="M101" s="45">
        <f t="shared" si="20"/>
        <v>2064.345799999991</v>
      </c>
      <c r="N101" s="4">
        <f t="shared" si="20"/>
        <v>232.9614999999996</v>
      </c>
      <c r="O101" s="10">
        <f>SUM(M101:N101)</f>
        <v>2297.3072999999904</v>
      </c>
      <c r="P101" s="10"/>
      <c r="Q101" s="10"/>
      <c r="R101" s="4">
        <f t="shared" si="16"/>
        <v>-3530.7037999999948</v>
      </c>
      <c r="S101" s="4" t="str">
        <f t="shared" si="13"/>
        <v>№082/2</v>
      </c>
    </row>
    <row r="102" spans="1:19">
      <c r="A102" s="40" t="s">
        <v>116</v>
      </c>
      <c r="B102" s="41">
        <v>1252.46</v>
      </c>
      <c r="C102" s="41">
        <v>617.19000000000005</v>
      </c>
      <c r="D102" s="41">
        <v>1869.66</v>
      </c>
      <c r="E102" s="42">
        <v>1290.26</v>
      </c>
      <c r="F102" s="42">
        <v>659.63</v>
      </c>
      <c r="G102" s="42">
        <v>1949.9</v>
      </c>
      <c r="H102" s="41">
        <f t="shared" si="14"/>
        <v>37.799999999999955</v>
      </c>
      <c r="I102" s="41">
        <f t="shared" si="14"/>
        <v>42.439999999999941</v>
      </c>
      <c r="J102" s="41">
        <f t="shared" si="14"/>
        <v>80.240000000000009</v>
      </c>
      <c r="K102" s="43">
        <v>-165.51820000000089</v>
      </c>
      <c r="L102" s="43">
        <v>0</v>
      </c>
      <c r="M102" s="43">
        <f t="shared" si="20"/>
        <v>257.79599999999971</v>
      </c>
      <c r="N102" s="44">
        <f t="shared" si="20"/>
        <v>112.46599999999984</v>
      </c>
      <c r="O102" s="40">
        <f t="shared" si="15"/>
        <v>370.26199999999955</v>
      </c>
      <c r="P102" s="40"/>
      <c r="Q102" s="40"/>
      <c r="R102" s="44">
        <f t="shared" si="16"/>
        <v>-535.78020000000038</v>
      </c>
      <c r="S102" s="44" t="str">
        <f t="shared" si="13"/>
        <v xml:space="preserve">№083 </v>
      </c>
    </row>
    <row r="103" spans="1:19">
      <c r="A103" s="10" t="s">
        <v>117</v>
      </c>
      <c r="B103" s="41">
        <v>2017.65</v>
      </c>
      <c r="C103" s="41">
        <v>1312.66</v>
      </c>
      <c r="D103" s="41">
        <v>3330.35</v>
      </c>
      <c r="E103" s="42">
        <v>2017.69</v>
      </c>
      <c r="F103" s="42">
        <v>1312.68</v>
      </c>
      <c r="G103" s="42">
        <v>3330.4</v>
      </c>
      <c r="H103" s="41">
        <f t="shared" si="14"/>
        <v>3.999999999996362E-2</v>
      </c>
      <c r="I103" s="41">
        <f t="shared" si="14"/>
        <v>1.999999999998181E-2</v>
      </c>
      <c r="J103" s="41">
        <f t="shared" si="14"/>
        <v>5.0000000000181899E-2</v>
      </c>
      <c r="K103" s="43">
        <v>61.261299999999153</v>
      </c>
      <c r="L103" s="43">
        <v>0</v>
      </c>
      <c r="M103" s="45">
        <f t="shared" si="20"/>
        <v>0.27279999999975191</v>
      </c>
      <c r="N103" s="4">
        <f t="shared" si="20"/>
        <v>5.2999999999951794E-2</v>
      </c>
      <c r="O103" s="10">
        <f t="shared" si="15"/>
        <v>0.32579999999970372</v>
      </c>
      <c r="P103" s="10"/>
      <c r="Q103" s="10"/>
      <c r="R103" s="4">
        <f t="shared" si="16"/>
        <v>60.93549999999945</v>
      </c>
      <c r="S103" s="4" t="str">
        <f t="shared" si="13"/>
        <v>№084</v>
      </c>
    </row>
    <row r="104" spans="1:19">
      <c r="A104" s="40" t="s">
        <v>118</v>
      </c>
      <c r="B104" s="41">
        <v>5331.85</v>
      </c>
      <c r="C104" s="41">
        <v>1962.08</v>
      </c>
      <c r="D104" s="41">
        <v>7293.95</v>
      </c>
      <c r="E104" s="42">
        <v>5331.85</v>
      </c>
      <c r="F104" s="42">
        <v>1962.08</v>
      </c>
      <c r="G104" s="42">
        <v>7293.95</v>
      </c>
      <c r="H104" s="41">
        <f t="shared" si="14"/>
        <v>0</v>
      </c>
      <c r="I104" s="41">
        <f t="shared" si="14"/>
        <v>0</v>
      </c>
      <c r="J104" s="41">
        <f t="shared" si="14"/>
        <v>0</v>
      </c>
      <c r="K104" s="43">
        <v>967.66449999999713</v>
      </c>
      <c r="L104" s="43">
        <v>0</v>
      </c>
      <c r="M104" s="43">
        <f t="shared" si="20"/>
        <v>0</v>
      </c>
      <c r="N104" s="44">
        <f t="shared" si="20"/>
        <v>0</v>
      </c>
      <c r="O104" s="40">
        <f t="shared" si="15"/>
        <v>0</v>
      </c>
      <c r="P104" s="40"/>
      <c r="Q104" s="40"/>
      <c r="R104" s="44">
        <f t="shared" si="16"/>
        <v>967.66449999999713</v>
      </c>
      <c r="S104" s="44" t="str">
        <f t="shared" si="13"/>
        <v xml:space="preserve">№085 </v>
      </c>
    </row>
    <row r="105" spans="1:19">
      <c r="A105" s="10" t="s">
        <v>119</v>
      </c>
      <c r="H105" s="41"/>
      <c r="I105" s="41"/>
      <c r="J105" s="41"/>
      <c r="K105" s="43">
        <v>0.45679999999993015</v>
      </c>
      <c r="L105" s="43">
        <v>0</v>
      </c>
      <c r="M105" s="45"/>
      <c r="N105" s="4"/>
      <c r="O105" s="10"/>
      <c r="P105" s="10"/>
      <c r="Q105" s="10"/>
      <c r="R105" s="4">
        <f t="shared" si="16"/>
        <v>0.45679999999993015</v>
      </c>
      <c r="S105" s="4" t="str">
        <f t="shared" si="13"/>
        <v xml:space="preserve">№086 </v>
      </c>
    </row>
    <row r="106" spans="1:19">
      <c r="A106" s="40" t="s">
        <v>120</v>
      </c>
      <c r="B106" s="41"/>
      <c r="C106" s="41"/>
      <c r="D106" s="41"/>
      <c r="E106" s="42"/>
      <c r="F106" s="42"/>
      <c r="G106" s="42"/>
      <c r="H106" s="41"/>
      <c r="I106" s="41"/>
      <c r="J106" s="41"/>
      <c r="K106" s="43">
        <v>0</v>
      </c>
      <c r="L106" s="43">
        <v>0</v>
      </c>
      <c r="M106" s="43"/>
      <c r="N106" s="44"/>
      <c r="O106" s="40"/>
      <c r="P106" s="40"/>
      <c r="Q106" s="40"/>
      <c r="R106" s="44">
        <f t="shared" si="16"/>
        <v>0</v>
      </c>
      <c r="S106" s="44" t="str">
        <f t="shared" si="13"/>
        <v>№087 сбыт</v>
      </c>
    </row>
    <row r="107" spans="1:19">
      <c r="A107" s="10" t="s">
        <v>121</v>
      </c>
      <c r="B107" s="41">
        <v>308.01</v>
      </c>
      <c r="C107" s="41">
        <v>2950.4</v>
      </c>
      <c r="D107" s="41">
        <v>3258.4900000000002</v>
      </c>
      <c r="E107" s="42">
        <v>349.61</v>
      </c>
      <c r="F107" s="42">
        <v>2967.67</v>
      </c>
      <c r="G107" s="42">
        <v>3317.36</v>
      </c>
      <c r="H107" s="41">
        <f t="shared" si="14"/>
        <v>41.600000000000023</v>
      </c>
      <c r="I107" s="41">
        <f t="shared" si="14"/>
        <v>17.269999999999982</v>
      </c>
      <c r="J107" s="41">
        <f t="shared" si="14"/>
        <v>58.869999999999891</v>
      </c>
      <c r="K107" s="43">
        <v>-92.992700000000468</v>
      </c>
      <c r="L107" s="43">
        <v>0</v>
      </c>
      <c r="M107" s="41">
        <f t="shared" ref="M107:N120" si="21">H107*M$6</f>
        <v>283.71200000000016</v>
      </c>
      <c r="N107" s="4">
        <f t="shared" si="21"/>
        <v>45.765499999999953</v>
      </c>
      <c r="O107" s="10">
        <f t="shared" si="15"/>
        <v>329.47750000000013</v>
      </c>
      <c r="P107" s="10"/>
      <c r="Q107" s="10"/>
      <c r="R107" s="4">
        <f t="shared" si="16"/>
        <v>-422.4702000000006</v>
      </c>
      <c r="S107" s="4" t="str">
        <f t="shared" si="13"/>
        <v xml:space="preserve">№088 </v>
      </c>
    </row>
    <row r="108" spans="1:19">
      <c r="A108" s="40" t="s">
        <v>122</v>
      </c>
      <c r="B108" s="41">
        <v>8729.380000000001</v>
      </c>
      <c r="C108" s="41">
        <v>2929.15</v>
      </c>
      <c r="D108" s="41">
        <v>11658.54</v>
      </c>
      <c r="E108" s="42">
        <v>8942.74</v>
      </c>
      <c r="F108" s="42">
        <v>3006.48</v>
      </c>
      <c r="G108" s="42">
        <v>11949.23</v>
      </c>
      <c r="H108" s="41">
        <f t="shared" si="14"/>
        <v>213.35999999999876</v>
      </c>
      <c r="I108" s="41">
        <f t="shared" si="14"/>
        <v>77.329999999999927</v>
      </c>
      <c r="J108" s="41">
        <f t="shared" si="14"/>
        <v>290.68999999999869</v>
      </c>
      <c r="K108" s="43">
        <v>-2166.8383000000072</v>
      </c>
      <c r="L108" s="43">
        <v>0</v>
      </c>
      <c r="M108" s="43">
        <f t="shared" si="21"/>
        <v>1455.1151999999915</v>
      </c>
      <c r="N108" s="44">
        <f t="shared" si="21"/>
        <v>204.9244999999998</v>
      </c>
      <c r="O108" s="40">
        <f t="shared" si="15"/>
        <v>1660.0396999999914</v>
      </c>
      <c r="P108" s="40"/>
      <c r="Q108" s="40"/>
      <c r="R108" s="44">
        <f t="shared" si="16"/>
        <v>-3826.8779999999988</v>
      </c>
      <c r="S108" s="44" t="str">
        <f t="shared" si="13"/>
        <v xml:space="preserve">№089 </v>
      </c>
    </row>
    <row r="109" spans="1:19">
      <c r="A109" s="10" t="s">
        <v>123</v>
      </c>
      <c r="B109" s="41">
        <v>4446.21</v>
      </c>
      <c r="C109" s="41">
        <v>2194.44</v>
      </c>
      <c r="D109" s="41">
        <v>6640.77</v>
      </c>
      <c r="E109" s="42">
        <v>4881.33</v>
      </c>
      <c r="F109" s="42">
        <v>2431.11</v>
      </c>
      <c r="G109" s="42">
        <v>7312.55</v>
      </c>
      <c r="H109" s="41">
        <f t="shared" si="14"/>
        <v>435.11999999999989</v>
      </c>
      <c r="I109" s="41">
        <f t="shared" si="14"/>
        <v>236.67000000000007</v>
      </c>
      <c r="J109" s="41">
        <f t="shared" si="14"/>
        <v>671.77999999999975</v>
      </c>
      <c r="K109" s="43">
        <v>6336.1929000000018</v>
      </c>
      <c r="L109" s="43">
        <v>0</v>
      </c>
      <c r="M109" s="45">
        <f t="shared" si="21"/>
        <v>2967.5183999999995</v>
      </c>
      <c r="N109" s="4">
        <f t="shared" si="21"/>
        <v>627.17550000000017</v>
      </c>
      <c r="O109" s="10">
        <f t="shared" si="15"/>
        <v>3594.6938999999998</v>
      </c>
      <c r="P109" s="10"/>
      <c r="Q109" s="10"/>
      <c r="R109" s="4">
        <f t="shared" si="16"/>
        <v>2741.4990000000021</v>
      </c>
      <c r="S109" s="4" t="str">
        <f t="shared" si="13"/>
        <v xml:space="preserve">№090 </v>
      </c>
    </row>
    <row r="110" spans="1:19">
      <c r="A110" s="40" t="s">
        <v>124</v>
      </c>
      <c r="B110" s="41">
        <v>26731.279999999999</v>
      </c>
      <c r="C110" s="41">
        <v>11234.04</v>
      </c>
      <c r="D110" s="41">
        <v>37965.32</v>
      </c>
      <c r="E110" s="42">
        <v>27133.190000000002</v>
      </c>
      <c r="F110" s="42">
        <v>11390.15</v>
      </c>
      <c r="G110" s="42">
        <v>38523.35</v>
      </c>
      <c r="H110" s="41">
        <f t="shared" si="14"/>
        <v>401.91000000000349</v>
      </c>
      <c r="I110" s="41">
        <f t="shared" si="14"/>
        <v>156.10999999999876</v>
      </c>
      <c r="J110" s="41">
        <f t="shared" si="14"/>
        <v>558.02999999999884</v>
      </c>
      <c r="K110" s="43">
        <v>-12452.596899999986</v>
      </c>
      <c r="L110" s="43">
        <v>12452.6</v>
      </c>
      <c r="M110" s="43">
        <f t="shared" si="21"/>
        <v>2741.0262000000239</v>
      </c>
      <c r="N110" s="44">
        <f t="shared" si="21"/>
        <v>413.69149999999672</v>
      </c>
      <c r="O110" s="40">
        <f t="shared" si="15"/>
        <v>3154.7177000000206</v>
      </c>
      <c r="P110" s="40"/>
      <c r="Q110" s="40"/>
      <c r="R110" s="44">
        <f t="shared" si="16"/>
        <v>-3154.7146000000066</v>
      </c>
      <c r="S110" s="44" t="str">
        <f t="shared" si="13"/>
        <v xml:space="preserve">№091 </v>
      </c>
    </row>
    <row r="111" spans="1:19">
      <c r="A111" s="10" t="s">
        <v>125</v>
      </c>
      <c r="B111" s="41">
        <v>14399.48</v>
      </c>
      <c r="C111" s="41">
        <v>6178.27</v>
      </c>
      <c r="D111" s="41">
        <v>20577.77</v>
      </c>
      <c r="E111" s="42">
        <v>17006.93</v>
      </c>
      <c r="F111" s="42">
        <v>7260.07</v>
      </c>
      <c r="G111" s="42">
        <v>24267.010000000002</v>
      </c>
      <c r="H111" s="41">
        <f t="shared" si="14"/>
        <v>2607.4500000000007</v>
      </c>
      <c r="I111" s="41">
        <f t="shared" si="14"/>
        <v>1081.7999999999993</v>
      </c>
      <c r="J111" s="41">
        <f t="shared" si="14"/>
        <v>3689.2400000000016</v>
      </c>
      <c r="K111" s="43">
        <v>-7882.3589000000029</v>
      </c>
      <c r="L111" s="43">
        <v>8047.28</v>
      </c>
      <c r="M111" s="43">
        <f t="shared" si="21"/>
        <v>17782.809000000005</v>
      </c>
      <c r="N111" s="44">
        <f t="shared" si="21"/>
        <v>2866.7699999999982</v>
      </c>
      <c r="O111" s="40">
        <f>SUM(M111:N111)</f>
        <v>20649.579000000002</v>
      </c>
      <c r="P111" s="10"/>
      <c r="Q111" s="10"/>
      <c r="R111" s="4">
        <f t="shared" si="16"/>
        <v>-20484.657900000006</v>
      </c>
      <c r="S111" s="4" t="str">
        <f t="shared" si="13"/>
        <v xml:space="preserve">№092 </v>
      </c>
    </row>
    <row r="112" spans="1:19">
      <c r="A112" s="40" t="s">
        <v>126</v>
      </c>
      <c r="B112" s="41">
        <v>19072.48</v>
      </c>
      <c r="C112" s="41">
        <v>11129.35</v>
      </c>
      <c r="D112" s="41">
        <v>30202.38</v>
      </c>
      <c r="E112" s="42">
        <v>19072.490000000002</v>
      </c>
      <c r="F112" s="42">
        <v>11129.36</v>
      </c>
      <c r="G112" s="42">
        <v>30202.39</v>
      </c>
      <c r="H112" s="41">
        <f t="shared" si="14"/>
        <v>1.0000000002037268E-2</v>
      </c>
      <c r="I112" s="41">
        <f t="shared" si="14"/>
        <v>1.0000000000218279E-2</v>
      </c>
      <c r="J112" s="41">
        <f t="shared" si="14"/>
        <v>9.9999999983992893E-3</v>
      </c>
      <c r="K112" s="43">
        <v>-0.1211999999902173</v>
      </c>
      <c r="L112" s="43">
        <v>0.12</v>
      </c>
      <c r="M112" s="43">
        <f t="shared" si="21"/>
        <v>6.8200000013894174E-2</v>
      </c>
      <c r="N112" s="44">
        <f t="shared" si="21"/>
        <v>2.6500000000578439E-2</v>
      </c>
      <c r="O112" s="40">
        <f>SUM(M112:N112)</f>
        <v>9.470000001447261E-2</v>
      </c>
      <c r="P112" s="40"/>
      <c r="Q112" s="40"/>
      <c r="R112" s="44">
        <f t="shared" si="16"/>
        <v>-9.59000000046899E-2</v>
      </c>
      <c r="S112" s="44" t="str">
        <f t="shared" si="13"/>
        <v xml:space="preserve">№093 </v>
      </c>
    </row>
    <row r="113" spans="1:20">
      <c r="A113" s="10" t="s">
        <v>127</v>
      </c>
      <c r="B113" s="41">
        <v>1671.67</v>
      </c>
      <c r="C113" s="41">
        <v>217.32</v>
      </c>
      <c r="D113" s="41">
        <v>1889</v>
      </c>
      <c r="E113" s="42">
        <v>1733.6200000000001</v>
      </c>
      <c r="F113" s="42">
        <v>223.69</v>
      </c>
      <c r="G113" s="42">
        <v>1957.32</v>
      </c>
      <c r="H113" s="41">
        <f t="shared" si="14"/>
        <v>61.950000000000045</v>
      </c>
      <c r="I113" s="41">
        <f t="shared" si="14"/>
        <v>6.3700000000000045</v>
      </c>
      <c r="J113" s="41">
        <f t="shared" si="14"/>
        <v>68.319999999999936</v>
      </c>
      <c r="K113" s="43">
        <v>-635.64009999999985</v>
      </c>
      <c r="L113" s="43">
        <v>950</v>
      </c>
      <c r="M113" s="45">
        <f t="shared" si="21"/>
        <v>422.49900000000031</v>
      </c>
      <c r="N113" s="4">
        <f t="shared" si="21"/>
        <v>16.880500000000012</v>
      </c>
      <c r="O113" s="10">
        <f t="shared" si="15"/>
        <v>439.37950000000035</v>
      </c>
      <c r="P113" s="10"/>
      <c r="Q113" s="10"/>
      <c r="R113" s="4">
        <f t="shared" si="16"/>
        <v>-125.01960000000008</v>
      </c>
      <c r="S113" s="4" t="str">
        <f t="shared" si="13"/>
        <v xml:space="preserve">№094 </v>
      </c>
    </row>
    <row r="114" spans="1:20">
      <c r="A114" s="40" t="s">
        <v>128</v>
      </c>
      <c r="B114" s="41">
        <v>3990.6</v>
      </c>
      <c r="C114" s="41">
        <v>1990.67</v>
      </c>
      <c r="D114" s="41">
        <v>5981.4400000000005</v>
      </c>
      <c r="E114" s="42">
        <v>4061.36</v>
      </c>
      <c r="F114" s="42">
        <v>2013.64</v>
      </c>
      <c r="G114" s="42">
        <v>6075.17</v>
      </c>
      <c r="H114" s="41">
        <f t="shared" si="14"/>
        <v>70.760000000000218</v>
      </c>
      <c r="I114" s="41">
        <f t="shared" si="14"/>
        <v>22.970000000000027</v>
      </c>
      <c r="J114" s="41">
        <f t="shared" si="14"/>
        <v>93.729999999999563</v>
      </c>
      <c r="K114" s="43">
        <v>-3709.9986999999969</v>
      </c>
      <c r="L114" s="43">
        <v>0</v>
      </c>
      <c r="M114" s="40">
        <f t="shared" si="21"/>
        <v>482.58320000000151</v>
      </c>
      <c r="N114" s="44">
        <f t="shared" si="21"/>
        <v>60.870500000000071</v>
      </c>
      <c r="O114" s="40">
        <f t="shared" si="15"/>
        <v>543.45370000000162</v>
      </c>
      <c r="P114" s="40"/>
      <c r="Q114" s="40"/>
      <c r="R114" s="44">
        <f t="shared" si="16"/>
        <v>-4253.4523999999983</v>
      </c>
      <c r="S114" s="44" t="str">
        <f t="shared" si="13"/>
        <v xml:space="preserve">№095 </v>
      </c>
    </row>
    <row r="115" spans="1:20">
      <c r="A115" s="10" t="s">
        <v>129</v>
      </c>
      <c r="B115" s="41">
        <v>3664.4</v>
      </c>
      <c r="C115" s="41">
        <v>489.81</v>
      </c>
      <c r="D115" s="41">
        <v>4154.22</v>
      </c>
      <c r="E115" s="42">
        <v>3732.1800000000003</v>
      </c>
      <c r="F115" s="42">
        <v>492.61</v>
      </c>
      <c r="G115" s="42">
        <v>4224.8100000000004</v>
      </c>
      <c r="H115" s="41">
        <f t="shared" si="14"/>
        <v>67.7800000000002</v>
      </c>
      <c r="I115" s="41">
        <f t="shared" si="14"/>
        <v>2.8000000000000114</v>
      </c>
      <c r="J115" s="41">
        <f t="shared" si="14"/>
        <v>70.590000000000146</v>
      </c>
      <c r="K115" s="43">
        <v>867.58580000000086</v>
      </c>
      <c r="L115" s="43">
        <v>0</v>
      </c>
      <c r="M115" s="41">
        <f t="shared" si="21"/>
        <v>462.2596000000014</v>
      </c>
      <c r="N115" s="4">
        <f t="shared" si="21"/>
        <v>7.4200000000000301</v>
      </c>
      <c r="O115" s="10">
        <f t="shared" si="15"/>
        <v>469.67960000000141</v>
      </c>
      <c r="P115" s="10"/>
      <c r="Q115" s="10"/>
      <c r="R115" s="4">
        <f t="shared" si="16"/>
        <v>397.90619999999944</v>
      </c>
      <c r="S115" s="4" t="str">
        <f t="shared" si="13"/>
        <v xml:space="preserve">№096 </v>
      </c>
    </row>
    <row r="116" spans="1:20">
      <c r="A116" s="40" t="s">
        <v>130</v>
      </c>
      <c r="B116" s="41">
        <v>4259.34</v>
      </c>
      <c r="C116" s="41">
        <v>2430.9900000000002</v>
      </c>
      <c r="D116" s="41">
        <v>6690.4400000000005</v>
      </c>
      <c r="E116" s="42">
        <v>4259.79</v>
      </c>
      <c r="F116" s="42">
        <v>2430.9900000000002</v>
      </c>
      <c r="G116" s="42">
        <v>6690.9000000000005</v>
      </c>
      <c r="H116" s="41">
        <f t="shared" si="14"/>
        <v>0.4499999999998181</v>
      </c>
      <c r="I116" s="41">
        <f t="shared" si="14"/>
        <v>0</v>
      </c>
      <c r="J116" s="41">
        <f t="shared" si="14"/>
        <v>0.46000000000003638</v>
      </c>
      <c r="K116" s="43">
        <v>-488.05605101580244</v>
      </c>
      <c r="L116" s="43">
        <v>0</v>
      </c>
      <c r="M116" s="43">
        <f t="shared" si="21"/>
        <v>3.0689999999987596</v>
      </c>
      <c r="N116" s="44">
        <f t="shared" si="21"/>
        <v>0</v>
      </c>
      <c r="O116" s="40">
        <f t="shared" si="15"/>
        <v>3.0689999999987596</v>
      </c>
      <c r="P116" s="40"/>
      <c r="Q116" s="40"/>
      <c r="R116" s="44">
        <f t="shared" si="16"/>
        <v>-491.1250510158012</v>
      </c>
      <c r="S116" s="44" t="str">
        <f t="shared" si="13"/>
        <v xml:space="preserve">№097 </v>
      </c>
    </row>
    <row r="117" spans="1:20">
      <c r="A117" s="10" t="s">
        <v>131</v>
      </c>
      <c r="B117" s="41">
        <v>1821.6100000000001</v>
      </c>
      <c r="C117" s="41">
        <v>463.78000000000003</v>
      </c>
      <c r="D117" s="41">
        <v>2285.4</v>
      </c>
      <c r="E117" s="42">
        <v>1840.07</v>
      </c>
      <c r="F117" s="42">
        <v>466.51</v>
      </c>
      <c r="G117" s="42">
        <v>2306.59</v>
      </c>
      <c r="H117" s="41">
        <f t="shared" si="14"/>
        <v>18.459999999999809</v>
      </c>
      <c r="I117" s="41">
        <f t="shared" si="14"/>
        <v>2.7299999999999613</v>
      </c>
      <c r="J117" s="41">
        <f t="shared" si="14"/>
        <v>21.190000000000055</v>
      </c>
      <c r="K117" s="43">
        <v>-580.18970000000138</v>
      </c>
      <c r="L117" s="43">
        <v>0</v>
      </c>
      <c r="M117" s="45">
        <f t="shared" si="21"/>
        <v>125.8971999999987</v>
      </c>
      <c r="N117" s="4">
        <f t="shared" si="21"/>
        <v>7.2344999999998976</v>
      </c>
      <c r="O117" s="10">
        <f t="shared" si="15"/>
        <v>133.1316999999986</v>
      </c>
      <c r="P117" s="10"/>
      <c r="Q117" s="10"/>
      <c r="R117" s="4">
        <f t="shared" si="16"/>
        <v>-713.32140000000004</v>
      </c>
      <c r="S117" s="4" t="str">
        <f t="shared" si="13"/>
        <v xml:space="preserve">№098 </v>
      </c>
    </row>
    <row r="118" spans="1:20">
      <c r="A118" s="40" t="s">
        <v>132</v>
      </c>
      <c r="B118" s="41">
        <v>16797.82</v>
      </c>
      <c r="C118" s="41">
        <v>14415.31</v>
      </c>
      <c r="D118" s="41">
        <v>31213.200000000001</v>
      </c>
      <c r="E118" s="42">
        <v>17084.25</v>
      </c>
      <c r="F118" s="42">
        <v>14661.710000000001</v>
      </c>
      <c r="G118" s="42">
        <v>31746.030000000002</v>
      </c>
      <c r="H118" s="41">
        <f t="shared" si="14"/>
        <v>286.43000000000029</v>
      </c>
      <c r="I118" s="41">
        <f t="shared" si="14"/>
        <v>246.40000000000146</v>
      </c>
      <c r="J118" s="41">
        <f t="shared" si="14"/>
        <v>532.83000000000175</v>
      </c>
      <c r="K118" s="43">
        <v>-2199.3328999999949</v>
      </c>
      <c r="L118" s="43">
        <v>0</v>
      </c>
      <c r="M118" s="43">
        <f t="shared" si="21"/>
        <v>1953.4526000000021</v>
      </c>
      <c r="N118" s="44">
        <f t="shared" si="21"/>
        <v>652.96000000000379</v>
      </c>
      <c r="O118" s="40">
        <f>SUM(M118:N118)</f>
        <v>2606.412600000006</v>
      </c>
      <c r="P118" s="40"/>
      <c r="Q118" s="40"/>
      <c r="R118" s="44">
        <f t="shared" si="16"/>
        <v>-4805.7455000000009</v>
      </c>
      <c r="S118" s="44" t="str">
        <f t="shared" si="13"/>
        <v xml:space="preserve">№099 </v>
      </c>
    </row>
    <row r="119" spans="1:20">
      <c r="A119" s="10" t="s">
        <v>133</v>
      </c>
      <c r="B119" s="41">
        <v>4.17</v>
      </c>
      <c r="C119" s="41">
        <v>1.73</v>
      </c>
      <c r="D119" s="41">
        <v>5.9</v>
      </c>
      <c r="E119" s="42">
        <v>4.1900000000000004</v>
      </c>
      <c r="F119" s="42">
        <v>1.77</v>
      </c>
      <c r="G119" s="42">
        <v>5.96</v>
      </c>
      <c r="H119" s="41">
        <f t="shared" si="14"/>
        <v>2.0000000000000462E-2</v>
      </c>
      <c r="I119" s="41">
        <f t="shared" si="14"/>
        <v>4.0000000000000036E-2</v>
      </c>
      <c r="J119" s="41">
        <f t="shared" si="14"/>
        <v>5.9999999999999609E-2</v>
      </c>
      <c r="K119" s="43">
        <v>-1.0360999999999994</v>
      </c>
      <c r="L119" s="43">
        <v>0</v>
      </c>
      <c r="M119" s="45">
        <f t="shared" si="21"/>
        <v>0.13640000000000316</v>
      </c>
      <c r="N119" s="4">
        <f t="shared" si="21"/>
        <v>0.10600000000000009</v>
      </c>
      <c r="O119" s="10">
        <f t="shared" si="15"/>
        <v>0.24240000000000325</v>
      </c>
      <c r="P119" s="10"/>
      <c r="Q119" s="10"/>
      <c r="R119" s="4">
        <f t="shared" si="16"/>
        <v>-1.2785000000000026</v>
      </c>
      <c r="S119" s="4" t="str">
        <f t="shared" si="13"/>
        <v>№100</v>
      </c>
    </row>
    <row r="120" spans="1:20">
      <c r="A120" s="40" t="s">
        <v>134</v>
      </c>
      <c r="B120" s="41">
        <v>7123.59</v>
      </c>
      <c r="C120" s="41">
        <v>2435.3200000000002</v>
      </c>
      <c r="D120" s="41">
        <v>9559.06</v>
      </c>
      <c r="E120" s="42">
        <v>7280.71</v>
      </c>
      <c r="F120" s="42">
        <v>2475.98</v>
      </c>
      <c r="G120" s="42">
        <v>9756.84</v>
      </c>
      <c r="H120" s="41">
        <f t="shared" si="14"/>
        <v>157.11999999999989</v>
      </c>
      <c r="I120" s="41">
        <f t="shared" si="14"/>
        <v>40.659999999999854</v>
      </c>
      <c r="J120" s="41">
        <f t="shared" si="14"/>
        <v>197.78000000000065</v>
      </c>
      <c r="K120" s="43">
        <v>-1025.8441000000009</v>
      </c>
      <c r="L120" s="43">
        <v>1025.8399999999999</v>
      </c>
      <c r="M120" s="43">
        <f t="shared" si="21"/>
        <v>1071.5583999999992</v>
      </c>
      <c r="N120" s="44">
        <f t="shared" si="21"/>
        <v>107.74899999999961</v>
      </c>
      <c r="O120" s="40">
        <f t="shared" si="15"/>
        <v>1179.3073999999988</v>
      </c>
      <c r="P120" s="40"/>
      <c r="Q120" s="40"/>
      <c r="R120" s="44">
        <f t="shared" si="16"/>
        <v>-1179.3115</v>
      </c>
      <c r="S120" s="44" t="str">
        <f t="shared" si="13"/>
        <v xml:space="preserve">№101 </v>
      </c>
    </row>
    <row r="121" spans="1:20">
      <c r="A121" s="10" t="s">
        <v>135</v>
      </c>
      <c r="H121" s="41"/>
      <c r="I121" s="41"/>
      <c r="J121" s="41"/>
      <c r="K121" s="43">
        <v>0.23100999998973748</v>
      </c>
      <c r="L121" s="43">
        <v>0</v>
      </c>
      <c r="M121" s="41"/>
      <c r="N121" s="4"/>
      <c r="O121" s="10"/>
      <c r="P121" s="10"/>
      <c r="Q121" s="10"/>
      <c r="R121" s="4">
        <f t="shared" si="16"/>
        <v>0.23100999998973748</v>
      </c>
      <c r="S121" s="4" t="str">
        <f t="shared" si="13"/>
        <v>№102 сбыт</v>
      </c>
    </row>
    <row r="122" spans="1:20">
      <c r="A122" s="40" t="s">
        <v>136</v>
      </c>
      <c r="B122" s="41">
        <v>30.1</v>
      </c>
      <c r="C122" s="41">
        <v>882.62</v>
      </c>
      <c r="D122" s="41">
        <v>912.75</v>
      </c>
      <c r="E122" s="42">
        <v>32.369999999999997</v>
      </c>
      <c r="F122" s="42">
        <v>882.66</v>
      </c>
      <c r="G122" s="42">
        <v>915.06000000000006</v>
      </c>
      <c r="H122" s="41">
        <f t="shared" si="14"/>
        <v>2.269999999999996</v>
      </c>
      <c r="I122" s="41">
        <f t="shared" si="14"/>
        <v>3.999999999996362E-2</v>
      </c>
      <c r="J122" s="41">
        <f t="shared" si="14"/>
        <v>2.3100000000000591</v>
      </c>
      <c r="K122" s="43">
        <v>-40.714099999999917</v>
      </c>
      <c r="L122" s="43">
        <v>0</v>
      </c>
      <c r="M122" s="43">
        <f t="shared" ref="M122:N130" si="22">H122*M$6</f>
        <v>15.481399999999974</v>
      </c>
      <c r="N122" s="44">
        <f t="shared" si="22"/>
        <v>0.10599999999990359</v>
      </c>
      <c r="O122" s="40">
        <f t="shared" si="15"/>
        <v>15.587399999999878</v>
      </c>
      <c r="P122" s="40"/>
      <c r="Q122" s="40"/>
      <c r="R122" s="44">
        <f t="shared" si="16"/>
        <v>-56.301499999999791</v>
      </c>
      <c r="S122" s="44" t="str">
        <f t="shared" si="13"/>
        <v xml:space="preserve">№103 </v>
      </c>
    </row>
    <row r="123" spans="1:20">
      <c r="A123" s="10" t="s">
        <v>137</v>
      </c>
      <c r="B123" s="41">
        <v>3275.7400000000002</v>
      </c>
      <c r="C123" s="41">
        <v>16788.2</v>
      </c>
      <c r="D123" s="41">
        <v>20064</v>
      </c>
      <c r="E123" s="42">
        <v>3275.7400000000002</v>
      </c>
      <c r="F123" s="42">
        <v>17118.18</v>
      </c>
      <c r="G123" s="42">
        <v>20393.98</v>
      </c>
      <c r="H123" s="41">
        <f t="shared" si="14"/>
        <v>0</v>
      </c>
      <c r="I123" s="41">
        <f t="shared" si="14"/>
        <v>329.97999999999956</v>
      </c>
      <c r="J123" s="41">
        <f t="shared" si="14"/>
        <v>329.97999999999956</v>
      </c>
      <c r="K123" s="43">
        <v>4943.5162999999939</v>
      </c>
      <c r="L123" s="43">
        <v>0</v>
      </c>
      <c r="M123" s="41">
        <f t="shared" si="22"/>
        <v>0</v>
      </c>
      <c r="N123" s="4">
        <f t="shared" si="22"/>
        <v>874.44699999999887</v>
      </c>
      <c r="O123" s="10">
        <f t="shared" si="15"/>
        <v>874.44699999999887</v>
      </c>
      <c r="P123" s="10"/>
      <c r="Q123" s="10"/>
      <c r="R123" s="4">
        <f t="shared" si="16"/>
        <v>4069.0692999999951</v>
      </c>
      <c r="S123" s="4" t="str">
        <f t="shared" si="13"/>
        <v xml:space="preserve">№104 </v>
      </c>
    </row>
    <row r="124" spans="1:20">
      <c r="A124" s="40" t="s">
        <v>138</v>
      </c>
      <c r="B124" s="41">
        <v>12708.74</v>
      </c>
      <c r="C124" s="41">
        <v>5853.89</v>
      </c>
      <c r="D124" s="41">
        <v>18562.68</v>
      </c>
      <c r="E124" s="42">
        <v>12822.4</v>
      </c>
      <c r="F124" s="42">
        <v>5962.04</v>
      </c>
      <c r="G124" s="42">
        <v>18784.490000000002</v>
      </c>
      <c r="H124" s="41">
        <f t="shared" si="14"/>
        <v>113.65999999999985</v>
      </c>
      <c r="I124" s="41">
        <f t="shared" si="14"/>
        <v>108.14999999999964</v>
      </c>
      <c r="J124" s="41">
        <f t="shared" si="14"/>
        <v>221.81000000000131</v>
      </c>
      <c r="K124" s="43">
        <v>-13776.066499999999</v>
      </c>
      <c r="L124" s="43">
        <v>0</v>
      </c>
      <c r="M124" s="43">
        <f t="shared" si="22"/>
        <v>775.16119999999898</v>
      </c>
      <c r="N124" s="44">
        <f t="shared" si="22"/>
        <v>286.597499999999</v>
      </c>
      <c r="O124" s="40">
        <f t="shared" si="15"/>
        <v>1061.758699999998</v>
      </c>
      <c r="P124" s="40"/>
      <c r="Q124" s="40"/>
      <c r="R124" s="44">
        <f t="shared" si="16"/>
        <v>-14837.825199999997</v>
      </c>
      <c r="S124" s="44" t="str">
        <f t="shared" si="13"/>
        <v>№104б</v>
      </c>
    </row>
    <row r="125" spans="1:20">
      <c r="A125" s="10" t="s">
        <v>139</v>
      </c>
      <c r="B125" s="41">
        <v>4773.6500000000005</v>
      </c>
      <c r="C125" s="41">
        <v>1078.97</v>
      </c>
      <c r="D125" s="41">
        <v>5852.64</v>
      </c>
      <c r="E125" s="42">
        <v>4942.4800000000005</v>
      </c>
      <c r="F125" s="42">
        <v>1116.6600000000001</v>
      </c>
      <c r="G125" s="42">
        <v>6059.16</v>
      </c>
      <c r="H125" s="41">
        <f t="shared" si="14"/>
        <v>168.82999999999993</v>
      </c>
      <c r="I125" s="41">
        <f t="shared" si="14"/>
        <v>37.690000000000055</v>
      </c>
      <c r="J125" s="41">
        <f t="shared" si="14"/>
        <v>206.51999999999953</v>
      </c>
      <c r="K125" s="43">
        <v>209.84999999999582</v>
      </c>
      <c r="L125" s="43">
        <v>0</v>
      </c>
      <c r="M125" s="45">
        <f t="shared" si="22"/>
        <v>1151.4205999999995</v>
      </c>
      <c r="N125" s="4">
        <f t="shared" si="22"/>
        <v>99.878500000000145</v>
      </c>
      <c r="O125" s="10">
        <f t="shared" si="15"/>
        <v>1251.2990999999997</v>
      </c>
      <c r="P125" s="10"/>
      <c r="Q125" s="10"/>
      <c r="R125" s="4">
        <f t="shared" si="16"/>
        <v>-1041.4491000000039</v>
      </c>
      <c r="S125" s="4" t="str">
        <f t="shared" si="13"/>
        <v xml:space="preserve">№105 </v>
      </c>
    </row>
    <row r="126" spans="1:20">
      <c r="A126" s="40" t="s">
        <v>140</v>
      </c>
      <c r="B126" s="41">
        <v>1241.6600000000001</v>
      </c>
      <c r="C126" s="41">
        <v>663.88</v>
      </c>
      <c r="D126" s="41">
        <v>1905.54</v>
      </c>
      <c r="E126" s="42">
        <v>1241.6600000000001</v>
      </c>
      <c r="F126" s="42">
        <v>663.88</v>
      </c>
      <c r="G126" s="42">
        <v>1905.54</v>
      </c>
      <c r="H126" s="41">
        <f t="shared" si="14"/>
        <v>0</v>
      </c>
      <c r="I126" s="41">
        <f t="shared" si="14"/>
        <v>0</v>
      </c>
      <c r="J126" s="41">
        <f t="shared" si="14"/>
        <v>0</v>
      </c>
      <c r="K126" s="43">
        <v>-153.68220000000031</v>
      </c>
      <c r="L126" s="43">
        <v>0</v>
      </c>
      <c r="M126" s="43">
        <f t="shared" si="22"/>
        <v>0</v>
      </c>
      <c r="N126" s="44">
        <f t="shared" si="22"/>
        <v>0</v>
      </c>
      <c r="O126" s="40">
        <f t="shared" si="15"/>
        <v>0</v>
      </c>
      <c r="P126" s="40"/>
      <c r="Q126" s="40"/>
      <c r="R126" s="44">
        <f t="shared" si="16"/>
        <v>-153.68220000000031</v>
      </c>
      <c r="S126" s="44" t="str">
        <f t="shared" si="13"/>
        <v xml:space="preserve">№106 </v>
      </c>
    </row>
    <row r="127" spans="1:20">
      <c r="A127" s="10" t="s">
        <v>141</v>
      </c>
      <c r="H127" s="41"/>
      <c r="I127" s="41"/>
      <c r="J127" s="41"/>
      <c r="K127" s="43">
        <v>0.62</v>
      </c>
      <c r="L127" s="43">
        <v>0</v>
      </c>
      <c r="M127" s="45"/>
      <c r="N127" s="4"/>
      <c r="O127" s="10"/>
      <c r="P127" s="10"/>
      <c r="Q127" s="10"/>
      <c r="R127" s="4">
        <f t="shared" si="16"/>
        <v>0.62</v>
      </c>
      <c r="S127" s="4" t="str">
        <f>A127</f>
        <v xml:space="preserve">№107 </v>
      </c>
      <c r="T127" t="s">
        <v>94</v>
      </c>
    </row>
    <row r="128" spans="1:20">
      <c r="A128" s="40" t="s">
        <v>142</v>
      </c>
      <c r="B128" s="41">
        <v>11097.960000000001</v>
      </c>
      <c r="C128" s="41">
        <v>6894.4400000000005</v>
      </c>
      <c r="D128" s="41">
        <v>17992.420000000002</v>
      </c>
      <c r="E128" s="42">
        <v>11496.28</v>
      </c>
      <c r="F128" s="42">
        <v>7143.96</v>
      </c>
      <c r="G128" s="42">
        <v>18640.25</v>
      </c>
      <c r="H128" s="41">
        <f t="shared" si="14"/>
        <v>398.31999999999971</v>
      </c>
      <c r="I128" s="41">
        <f t="shared" si="14"/>
        <v>249.51999999999953</v>
      </c>
      <c r="J128" s="41">
        <f t="shared" si="14"/>
        <v>647.82999999999811</v>
      </c>
      <c r="K128" s="43">
        <v>-9105.2503000000033</v>
      </c>
      <c r="L128" s="43">
        <v>4225.12</v>
      </c>
      <c r="M128" s="43">
        <f t="shared" si="22"/>
        <v>2716.542399999998</v>
      </c>
      <c r="N128" s="44">
        <f t="shared" si="22"/>
        <v>661.2279999999987</v>
      </c>
      <c r="O128" s="40">
        <f t="shared" si="15"/>
        <v>3377.7703999999967</v>
      </c>
      <c r="P128" s="40"/>
      <c r="Q128" s="40"/>
      <c r="R128" s="44">
        <f t="shared" si="16"/>
        <v>-8257.900700000002</v>
      </c>
      <c r="S128" s="44" t="str">
        <f t="shared" si="13"/>
        <v xml:space="preserve">№108 </v>
      </c>
    </row>
    <row r="129" spans="1:19">
      <c r="A129" s="10" t="s">
        <v>143</v>
      </c>
      <c r="B129" s="41">
        <v>1317.04</v>
      </c>
      <c r="C129" s="41">
        <v>1454.16</v>
      </c>
      <c r="D129" s="41">
        <v>2771.2200000000003</v>
      </c>
      <c r="E129" s="42">
        <v>1323.3500000000001</v>
      </c>
      <c r="F129" s="42">
        <v>1457.7</v>
      </c>
      <c r="G129" s="42">
        <v>2781.06</v>
      </c>
      <c r="H129" s="41">
        <f t="shared" si="14"/>
        <v>6.3100000000001728</v>
      </c>
      <c r="I129" s="41">
        <f t="shared" si="14"/>
        <v>3.5399999999999636</v>
      </c>
      <c r="J129" s="41">
        <f t="shared" si="14"/>
        <v>9.8399999999996908</v>
      </c>
      <c r="K129" s="43">
        <v>62.81299999999959</v>
      </c>
      <c r="L129" s="43">
        <v>0</v>
      </c>
      <c r="M129" s="45">
        <f t="shared" si="22"/>
        <v>43.034200000001178</v>
      </c>
      <c r="N129" s="4">
        <f t="shared" si="22"/>
        <v>9.3809999999999025</v>
      </c>
      <c r="O129" s="10">
        <f t="shared" si="15"/>
        <v>52.415200000001079</v>
      </c>
      <c r="P129" s="10"/>
      <c r="Q129" s="10"/>
      <c r="R129" s="4">
        <f t="shared" si="16"/>
        <v>10.397799999998512</v>
      </c>
      <c r="S129" s="4" t="str">
        <f t="shared" si="13"/>
        <v xml:space="preserve">№109 </v>
      </c>
    </row>
    <row r="130" spans="1:19">
      <c r="A130" s="40" t="s">
        <v>144</v>
      </c>
      <c r="B130" s="41">
        <v>12755.42</v>
      </c>
      <c r="C130" s="41">
        <v>6746.7</v>
      </c>
      <c r="D130" s="41">
        <v>19502.21</v>
      </c>
      <c r="E130" s="42">
        <v>12828.65</v>
      </c>
      <c r="F130" s="42">
        <v>6803.25</v>
      </c>
      <c r="G130" s="42">
        <v>19632</v>
      </c>
      <c r="H130" s="41">
        <f t="shared" si="14"/>
        <v>73.229999999999563</v>
      </c>
      <c r="I130" s="41">
        <f t="shared" si="14"/>
        <v>56.550000000000182</v>
      </c>
      <c r="J130" s="41">
        <f t="shared" si="14"/>
        <v>129.79000000000087</v>
      </c>
      <c r="K130" s="43">
        <v>-17132.341100000001</v>
      </c>
      <c r="L130" s="43">
        <v>0</v>
      </c>
      <c r="M130" s="43">
        <f t="shared" si="22"/>
        <v>499.42859999999706</v>
      </c>
      <c r="N130" s="44">
        <f t="shared" si="22"/>
        <v>149.85750000000047</v>
      </c>
      <c r="O130" s="40">
        <f t="shared" si="15"/>
        <v>649.28609999999753</v>
      </c>
      <c r="P130" s="40"/>
      <c r="Q130" s="40"/>
      <c r="R130" s="44">
        <f t="shared" si="16"/>
        <v>-17781.627199999999</v>
      </c>
      <c r="S130" s="44" t="str">
        <f t="shared" si="13"/>
        <v xml:space="preserve">№110 </v>
      </c>
    </row>
    <row r="131" spans="1:19">
      <c r="A131" s="10" t="s">
        <v>145</v>
      </c>
      <c r="H131" s="41"/>
      <c r="I131" s="41"/>
      <c r="J131" s="41"/>
      <c r="K131" s="43">
        <v>402.83109999999988</v>
      </c>
      <c r="L131" s="43">
        <v>0</v>
      </c>
      <c r="M131" s="41"/>
      <c r="N131" s="4"/>
      <c r="O131" s="10"/>
      <c r="P131" s="10"/>
      <c r="Q131" s="10"/>
      <c r="R131" s="4">
        <f t="shared" si="16"/>
        <v>402.83109999999988</v>
      </c>
      <c r="S131" s="4" t="str">
        <f t="shared" si="13"/>
        <v xml:space="preserve">№111 </v>
      </c>
    </row>
    <row r="132" spans="1:19">
      <c r="A132" s="40" t="s">
        <v>146</v>
      </c>
      <c r="H132" s="41"/>
      <c r="I132" s="41"/>
      <c r="J132" s="41"/>
      <c r="K132" s="43">
        <v>-4.2000000019015715E-3</v>
      </c>
      <c r="L132" s="43">
        <v>0</v>
      </c>
      <c r="M132" s="43"/>
      <c r="N132" s="44"/>
      <c r="O132" s="40"/>
      <c r="P132" s="40"/>
      <c r="Q132" s="40"/>
      <c r="R132" s="44">
        <f t="shared" si="16"/>
        <v>-4.2000000019015715E-3</v>
      </c>
      <c r="S132" s="44" t="str">
        <f t="shared" si="13"/>
        <v>№112 сбыт</v>
      </c>
    </row>
    <row r="133" spans="1:19">
      <c r="A133" s="10" t="s">
        <v>147</v>
      </c>
      <c r="B133" s="41"/>
      <c r="C133" s="41"/>
      <c r="D133" s="41"/>
      <c r="E133" s="42">
        <v>4065.83</v>
      </c>
      <c r="F133" s="42">
        <v>1568.65</v>
      </c>
      <c r="G133" s="42">
        <v>5634.49</v>
      </c>
      <c r="H133" s="41">
        <f t="shared" si="14"/>
        <v>4065.83</v>
      </c>
      <c r="I133" s="41">
        <f t="shared" si="14"/>
        <v>1568.65</v>
      </c>
      <c r="J133" s="41">
        <f t="shared" si="14"/>
        <v>5634.49</v>
      </c>
      <c r="K133" s="43">
        <v>0.86440000000129658</v>
      </c>
      <c r="L133" s="43">
        <v>0</v>
      </c>
      <c r="M133" s="45"/>
      <c r="N133" s="4"/>
      <c r="O133" s="10"/>
      <c r="P133" s="10"/>
      <c r="Q133" s="10"/>
      <c r="R133" s="4">
        <f t="shared" si="16"/>
        <v>0.86440000000129658</v>
      </c>
      <c r="S133" s="4" t="str">
        <f t="shared" si="13"/>
        <v>№113 сбыт</v>
      </c>
    </row>
    <row r="134" spans="1:19">
      <c r="A134" s="40" t="s">
        <v>148</v>
      </c>
      <c r="B134" s="41">
        <v>13237.44</v>
      </c>
      <c r="C134" s="41">
        <v>4367.29</v>
      </c>
      <c r="D134" s="41">
        <v>17604.740000000002</v>
      </c>
      <c r="E134" s="42">
        <v>13634.720000000001</v>
      </c>
      <c r="F134" s="42">
        <v>4485.49</v>
      </c>
      <c r="G134" s="42">
        <v>18120.22</v>
      </c>
      <c r="H134" s="41">
        <f t="shared" si="14"/>
        <v>397.28000000000065</v>
      </c>
      <c r="I134" s="41">
        <f t="shared" si="14"/>
        <v>118.19999999999982</v>
      </c>
      <c r="J134" s="41">
        <f t="shared" si="14"/>
        <v>515.47999999999956</v>
      </c>
      <c r="K134" s="43">
        <v>3808.8975</v>
      </c>
      <c r="L134" s="43">
        <v>0</v>
      </c>
      <c r="M134" s="43">
        <f t="shared" ref="M134:N138" si="23">H134*M$6</f>
        <v>2709.4496000000045</v>
      </c>
      <c r="N134" s="44">
        <f t="shared" si="23"/>
        <v>313.22999999999951</v>
      </c>
      <c r="O134" s="40">
        <f t="shared" si="15"/>
        <v>3022.679600000004</v>
      </c>
      <c r="P134" s="40"/>
      <c r="Q134" s="40"/>
      <c r="R134" s="44">
        <f t="shared" si="16"/>
        <v>786.21789999999601</v>
      </c>
      <c r="S134" s="44" t="str">
        <f t="shared" si="13"/>
        <v xml:space="preserve">№114 </v>
      </c>
    </row>
    <row r="135" spans="1:19">
      <c r="A135" s="10" t="s">
        <v>149</v>
      </c>
      <c r="B135" s="41">
        <v>1091.83</v>
      </c>
      <c r="C135" s="41">
        <v>289.90000000000003</v>
      </c>
      <c r="D135" s="41">
        <v>1381.88</v>
      </c>
      <c r="E135" s="42">
        <v>1095.8700000000001</v>
      </c>
      <c r="F135" s="42">
        <v>291.56</v>
      </c>
      <c r="G135" s="42">
        <v>1387.57</v>
      </c>
      <c r="H135" s="41">
        <f t="shared" si="14"/>
        <v>4.040000000000191</v>
      </c>
      <c r="I135" s="41">
        <f t="shared" si="14"/>
        <v>1.6599999999999682</v>
      </c>
      <c r="J135" s="41">
        <f t="shared" si="14"/>
        <v>5.6899999999998272</v>
      </c>
      <c r="K135" s="43">
        <v>135.46180000000064</v>
      </c>
      <c r="L135" s="43">
        <v>0</v>
      </c>
      <c r="M135" s="45">
        <f t="shared" si="23"/>
        <v>27.552800000001305</v>
      </c>
      <c r="N135" s="4">
        <f t="shared" si="23"/>
        <v>4.3989999999999156</v>
      </c>
      <c r="O135" s="10">
        <f t="shared" si="15"/>
        <v>31.951800000001221</v>
      </c>
      <c r="P135" s="10"/>
      <c r="Q135" s="10"/>
      <c r="R135" s="4">
        <f t="shared" si="16"/>
        <v>103.50999999999942</v>
      </c>
      <c r="S135" s="4" t="str">
        <f t="shared" si="13"/>
        <v xml:space="preserve">№115 </v>
      </c>
    </row>
    <row r="136" spans="1:19">
      <c r="A136" s="40" t="s">
        <v>150</v>
      </c>
      <c r="B136" s="41">
        <v>7432.01</v>
      </c>
      <c r="C136" s="41">
        <v>4891.88</v>
      </c>
      <c r="D136" s="41">
        <v>12323.9</v>
      </c>
      <c r="E136" s="42">
        <v>7432.01</v>
      </c>
      <c r="F136" s="42">
        <v>4891.88</v>
      </c>
      <c r="G136" s="42">
        <v>12323.9</v>
      </c>
      <c r="H136" s="41">
        <f t="shared" si="14"/>
        <v>0</v>
      </c>
      <c r="I136" s="41">
        <f t="shared" si="14"/>
        <v>0</v>
      </c>
      <c r="J136" s="41">
        <f t="shared" si="14"/>
        <v>0</v>
      </c>
      <c r="K136" s="43">
        <v>-20971.459100000007</v>
      </c>
      <c r="L136" s="43">
        <v>0</v>
      </c>
      <c r="M136" s="43">
        <f t="shared" si="23"/>
        <v>0</v>
      </c>
      <c r="N136" s="44">
        <f t="shared" si="23"/>
        <v>0</v>
      </c>
      <c r="O136" s="40">
        <f t="shared" si="15"/>
        <v>0</v>
      </c>
      <c r="P136" s="40"/>
      <c r="Q136" s="40"/>
      <c r="R136" s="44">
        <f t="shared" si="16"/>
        <v>-20971.459100000007</v>
      </c>
      <c r="S136" s="44" t="str">
        <f t="shared" si="13"/>
        <v xml:space="preserve">№116 </v>
      </c>
    </row>
    <row r="137" spans="1:19">
      <c r="A137" s="10" t="s">
        <v>151</v>
      </c>
      <c r="B137" s="41">
        <v>22647.27</v>
      </c>
      <c r="C137" s="41">
        <v>13552.49</v>
      </c>
      <c r="D137" s="41">
        <v>36199.78</v>
      </c>
      <c r="E137" s="42">
        <v>22647.279999999999</v>
      </c>
      <c r="F137" s="42">
        <v>13552.49</v>
      </c>
      <c r="G137" s="42">
        <v>36199.78</v>
      </c>
      <c r="H137" s="41">
        <f t="shared" si="14"/>
        <v>9.9999999983992893E-3</v>
      </c>
      <c r="I137" s="41">
        <f t="shared" si="14"/>
        <v>0</v>
      </c>
      <c r="J137" s="41">
        <f t="shared" si="14"/>
        <v>0</v>
      </c>
      <c r="K137" s="43">
        <v>286.54629999999452</v>
      </c>
      <c r="L137" s="43">
        <v>0</v>
      </c>
      <c r="M137" s="45">
        <f t="shared" si="23"/>
        <v>6.819999998908316E-2</v>
      </c>
      <c r="N137" s="4">
        <f t="shared" si="23"/>
        <v>0</v>
      </c>
      <c r="O137" s="10">
        <f t="shared" si="15"/>
        <v>6.819999998908316E-2</v>
      </c>
      <c r="P137" s="10"/>
      <c r="Q137" s="10"/>
      <c r="R137" s="4">
        <f t="shared" si="16"/>
        <v>286.47810000000544</v>
      </c>
      <c r="S137" s="4" t="str">
        <f t="shared" si="13"/>
        <v xml:space="preserve">№117 </v>
      </c>
    </row>
    <row r="138" spans="1:19">
      <c r="A138" s="40" t="s">
        <v>152</v>
      </c>
      <c r="B138" s="41">
        <v>7201.38</v>
      </c>
      <c r="C138" s="41">
        <v>3183.2200000000003</v>
      </c>
      <c r="D138" s="41">
        <v>10384.61</v>
      </c>
      <c r="E138" s="42">
        <v>7201.38</v>
      </c>
      <c r="F138" s="42">
        <v>3183.2200000000003</v>
      </c>
      <c r="G138" s="42">
        <v>10384.61</v>
      </c>
      <c r="H138" s="41">
        <f t="shared" si="14"/>
        <v>0</v>
      </c>
      <c r="I138" s="41">
        <f t="shared" si="14"/>
        <v>0</v>
      </c>
      <c r="J138" s="41">
        <f t="shared" si="14"/>
        <v>0</v>
      </c>
      <c r="K138" s="43">
        <v>-2558.2719000000011</v>
      </c>
      <c r="L138" s="43">
        <v>2558.27</v>
      </c>
      <c r="M138" s="43">
        <f t="shared" si="23"/>
        <v>0</v>
      </c>
      <c r="N138" s="44">
        <f t="shared" si="23"/>
        <v>0</v>
      </c>
      <c r="O138" s="40">
        <f t="shared" si="15"/>
        <v>0</v>
      </c>
      <c r="P138" s="40"/>
      <c r="Q138" s="40"/>
      <c r="R138" s="44">
        <f t="shared" si="16"/>
        <v>-1.9000000011146767E-3</v>
      </c>
      <c r="S138" s="44" t="str">
        <f t="shared" si="13"/>
        <v xml:space="preserve">№118 </v>
      </c>
    </row>
    <row r="139" spans="1:19">
      <c r="A139" s="10" t="s">
        <v>153</v>
      </c>
      <c r="H139" s="41"/>
      <c r="I139" s="41"/>
      <c r="J139" s="41"/>
      <c r="K139" s="43">
        <v>0</v>
      </c>
      <c r="L139" s="43">
        <v>0</v>
      </c>
      <c r="M139" s="41"/>
      <c r="N139" s="4"/>
      <c r="O139" s="10"/>
      <c r="P139" s="10"/>
      <c r="Q139" s="10"/>
      <c r="R139" s="4">
        <f t="shared" si="16"/>
        <v>0</v>
      </c>
      <c r="S139" s="4" t="str">
        <f t="shared" ref="S139:S202" si="24">A139</f>
        <v>№118а не установлен</v>
      </c>
    </row>
    <row r="140" spans="1:19">
      <c r="A140" s="40" t="s">
        <v>154</v>
      </c>
      <c r="B140" s="41">
        <v>5447.18</v>
      </c>
      <c r="C140" s="41">
        <v>5950.29</v>
      </c>
      <c r="D140" s="41">
        <v>11397.48</v>
      </c>
      <c r="E140" s="42">
        <v>5447.18</v>
      </c>
      <c r="F140" s="42">
        <v>5950.29</v>
      </c>
      <c r="G140" s="42">
        <v>11397.48</v>
      </c>
      <c r="H140" s="41">
        <f t="shared" ref="H140:J201" si="25">E140-B140</f>
        <v>0</v>
      </c>
      <c r="I140" s="41">
        <f t="shared" si="25"/>
        <v>0</v>
      </c>
      <c r="J140" s="41">
        <f t="shared" si="25"/>
        <v>0</v>
      </c>
      <c r="K140" s="43">
        <v>-1787.0723000000014</v>
      </c>
      <c r="L140" s="43">
        <v>0</v>
      </c>
      <c r="M140" s="43">
        <f>H140*M$6</f>
        <v>0</v>
      </c>
      <c r="N140" s="44">
        <f>I140*N$6</f>
        <v>0</v>
      </c>
      <c r="O140" s="40">
        <f t="shared" ref="O140:O203" si="26">SUM(M140:N140)</f>
        <v>0</v>
      </c>
      <c r="P140" s="40"/>
      <c r="Q140" s="40"/>
      <c r="R140" s="44">
        <f t="shared" si="16"/>
        <v>-1787.0723000000014</v>
      </c>
      <c r="S140" s="44" t="str">
        <f t="shared" si="24"/>
        <v xml:space="preserve">№119 </v>
      </c>
    </row>
    <row r="141" spans="1:19">
      <c r="A141" s="10" t="s">
        <v>155</v>
      </c>
      <c r="H141" s="41"/>
      <c r="I141" s="41"/>
      <c r="J141" s="41"/>
      <c r="K141" s="43">
        <v>0</v>
      </c>
      <c r="L141" s="43">
        <v>0</v>
      </c>
      <c r="M141" s="45"/>
      <c r="N141" s="4"/>
      <c r="O141" s="10"/>
      <c r="P141" s="10"/>
      <c r="Q141" s="10"/>
      <c r="R141" s="4">
        <f t="shared" ref="R141:R154" si="27">K141-O141+L141+P141</f>
        <v>0</v>
      </c>
      <c r="S141" s="4" t="str">
        <f t="shared" si="24"/>
        <v>№120  снят</v>
      </c>
    </row>
    <row r="142" spans="1:19">
      <c r="A142" s="40" t="s">
        <v>156</v>
      </c>
      <c r="H142" s="41"/>
      <c r="I142" s="41"/>
      <c r="J142" s="41"/>
      <c r="K142" s="43">
        <v>7.9999999998108251E-3</v>
      </c>
      <c r="L142" s="43">
        <v>0</v>
      </c>
      <c r="M142" s="43"/>
      <c r="N142" s="44"/>
      <c r="O142" s="40"/>
      <c r="P142" s="40"/>
      <c r="Q142" s="40"/>
      <c r="R142" s="44">
        <f t="shared" si="27"/>
        <v>7.9999999998108251E-3</v>
      </c>
      <c r="S142" s="44" t="str">
        <f t="shared" si="24"/>
        <v xml:space="preserve">№121 </v>
      </c>
    </row>
    <row r="143" spans="1:19">
      <c r="A143" s="10" t="s">
        <v>157</v>
      </c>
      <c r="B143" s="41">
        <v>1738.69</v>
      </c>
      <c r="C143" s="41">
        <v>364.3</v>
      </c>
      <c r="D143" s="41">
        <v>2102.9900000000002</v>
      </c>
      <c r="E143" s="42">
        <v>1755.98</v>
      </c>
      <c r="F143" s="42">
        <v>370.26</v>
      </c>
      <c r="G143" s="42">
        <v>2126.2400000000002</v>
      </c>
      <c r="H143" s="41">
        <f t="shared" si="25"/>
        <v>17.289999999999964</v>
      </c>
      <c r="I143" s="41">
        <f t="shared" si="25"/>
        <v>5.9599999999999795</v>
      </c>
      <c r="J143" s="41">
        <f t="shared" si="25"/>
        <v>23.25</v>
      </c>
      <c r="K143" s="43">
        <v>-328.68780000000038</v>
      </c>
      <c r="L143" s="43">
        <v>0</v>
      </c>
      <c r="M143" s="45">
        <f>H143*M$6</f>
        <v>117.91779999999976</v>
      </c>
      <c r="N143" s="4">
        <f>I143*N$6</f>
        <v>15.793999999999945</v>
      </c>
      <c r="O143" s="10">
        <f t="shared" si="26"/>
        <v>133.7117999999997</v>
      </c>
      <c r="P143" s="10"/>
      <c r="Q143" s="10"/>
      <c r="R143" s="4">
        <f t="shared" si="27"/>
        <v>-462.39960000000008</v>
      </c>
      <c r="S143" s="4" t="str">
        <f t="shared" si="24"/>
        <v xml:space="preserve">№122 </v>
      </c>
    </row>
    <row r="144" spans="1:19">
      <c r="A144" s="40" t="s">
        <v>158</v>
      </c>
      <c r="H144" s="41"/>
      <c r="I144" s="41"/>
      <c r="J144" s="41"/>
      <c r="K144" s="43">
        <v>-1509.8233999999989</v>
      </c>
      <c r="L144" s="43">
        <v>0</v>
      </c>
      <c r="M144" s="43"/>
      <c r="N144" s="44"/>
      <c r="O144" s="40"/>
      <c r="P144" s="40"/>
      <c r="Q144" s="40"/>
      <c r="R144" s="44">
        <f t="shared" si="27"/>
        <v>-1509.8233999999989</v>
      </c>
      <c r="S144" s="44" t="str">
        <f t="shared" si="24"/>
        <v xml:space="preserve">№123 </v>
      </c>
    </row>
    <row r="145" spans="1:19">
      <c r="A145" s="10" t="s">
        <v>159</v>
      </c>
      <c r="H145" s="41"/>
      <c r="I145" s="41"/>
      <c r="J145" s="41"/>
      <c r="K145" s="43">
        <v>29.438200000005395</v>
      </c>
      <c r="L145" s="43">
        <v>0</v>
      </c>
      <c r="M145" s="45"/>
      <c r="N145" s="4"/>
      <c r="O145" s="10"/>
      <c r="P145" s="10"/>
      <c r="Q145" s="10"/>
      <c r="R145" s="4">
        <f t="shared" si="27"/>
        <v>29.438200000005395</v>
      </c>
      <c r="S145" s="4" t="str">
        <f t="shared" si="24"/>
        <v xml:space="preserve">№123а </v>
      </c>
    </row>
    <row r="146" spans="1:19">
      <c r="A146" s="40" t="s">
        <v>160</v>
      </c>
      <c r="H146" s="41"/>
      <c r="I146" s="41"/>
      <c r="J146" s="41"/>
      <c r="K146" s="43">
        <v>498.18489999999997</v>
      </c>
      <c r="L146" s="43">
        <v>0</v>
      </c>
      <c r="M146" s="43"/>
      <c r="N146" s="44"/>
      <c r="O146" s="40"/>
      <c r="P146" s="40"/>
      <c r="Q146" s="40"/>
      <c r="R146" s="44">
        <f t="shared" si="27"/>
        <v>498.18489999999997</v>
      </c>
      <c r="S146" s="44" t="str">
        <f t="shared" si="24"/>
        <v>№124 сбыт</v>
      </c>
    </row>
    <row r="147" spans="1:19">
      <c r="A147" s="10" t="s">
        <v>161</v>
      </c>
      <c r="B147" s="41">
        <v>3319.84</v>
      </c>
      <c r="C147" s="41">
        <v>1479.78</v>
      </c>
      <c r="D147" s="41">
        <v>4799.71</v>
      </c>
      <c r="E147" s="42">
        <v>3320.23</v>
      </c>
      <c r="F147" s="42">
        <v>1479.78</v>
      </c>
      <c r="G147" s="42">
        <v>4800.1000000000004</v>
      </c>
      <c r="H147" s="41">
        <f t="shared" si="25"/>
        <v>0.38999999999987267</v>
      </c>
      <c r="I147" s="41">
        <f t="shared" si="25"/>
        <v>0</v>
      </c>
      <c r="J147" s="41">
        <f t="shared" si="25"/>
        <v>0.39000000000032742</v>
      </c>
      <c r="K147" s="43">
        <v>5290.5855999999994</v>
      </c>
      <c r="L147" s="43">
        <v>0</v>
      </c>
      <c r="M147" s="41">
        <f t="shared" ref="M147:N162" si="28">H147*M$6</f>
        <v>2.6597999999991315</v>
      </c>
      <c r="N147" s="4">
        <f t="shared" si="28"/>
        <v>0</v>
      </c>
      <c r="O147" s="10">
        <f t="shared" si="26"/>
        <v>2.6597999999991315</v>
      </c>
      <c r="P147" s="10"/>
      <c r="Q147" s="10"/>
      <c r="R147" s="4">
        <f t="shared" si="27"/>
        <v>5287.9258</v>
      </c>
      <c r="S147" s="4" t="str">
        <f t="shared" si="24"/>
        <v xml:space="preserve">№125 </v>
      </c>
    </row>
    <row r="148" spans="1:19">
      <c r="A148" s="40" t="s">
        <v>162</v>
      </c>
      <c r="B148" s="41">
        <v>6465.5</v>
      </c>
      <c r="C148" s="41">
        <v>1984.3300000000002</v>
      </c>
      <c r="D148" s="41">
        <v>8449.84</v>
      </c>
      <c r="E148" s="42">
        <v>6617.87</v>
      </c>
      <c r="F148" s="42">
        <v>2024.63</v>
      </c>
      <c r="G148" s="42">
        <v>8642.51</v>
      </c>
      <c r="H148" s="41">
        <f t="shared" si="25"/>
        <v>152.36999999999989</v>
      </c>
      <c r="I148" s="41">
        <f t="shared" si="25"/>
        <v>40.299999999999955</v>
      </c>
      <c r="J148" s="41">
        <f t="shared" si="25"/>
        <v>192.67000000000007</v>
      </c>
      <c r="K148" s="43">
        <v>-9451.5864999999976</v>
      </c>
      <c r="L148" s="43">
        <v>0</v>
      </c>
      <c r="M148" s="43">
        <f t="shared" si="28"/>
        <v>1039.1633999999992</v>
      </c>
      <c r="N148" s="44">
        <f t="shared" si="28"/>
        <v>106.79499999999987</v>
      </c>
      <c r="O148" s="40">
        <f t="shared" si="26"/>
        <v>1145.9583999999991</v>
      </c>
      <c r="P148" s="40"/>
      <c r="Q148" s="40"/>
      <c r="R148" s="44">
        <f t="shared" si="27"/>
        <v>-10597.544899999997</v>
      </c>
      <c r="S148" s="44" t="str">
        <f t="shared" si="24"/>
        <v xml:space="preserve">№126\1 </v>
      </c>
    </row>
    <row r="149" spans="1:19">
      <c r="A149" s="10" t="s">
        <v>163</v>
      </c>
      <c r="B149" s="41">
        <v>5070.95</v>
      </c>
      <c r="C149" s="41">
        <v>2709.31</v>
      </c>
      <c r="D149" s="41">
        <v>7780.41</v>
      </c>
      <c r="E149" s="42">
        <v>5090.97</v>
      </c>
      <c r="F149" s="42">
        <v>2722.34</v>
      </c>
      <c r="G149" s="42">
        <v>7813.46</v>
      </c>
      <c r="H149" s="41">
        <f t="shared" si="25"/>
        <v>20.020000000000437</v>
      </c>
      <c r="I149" s="41">
        <f t="shared" si="25"/>
        <v>13.0300000000002</v>
      </c>
      <c r="J149" s="41">
        <f t="shared" si="25"/>
        <v>33.050000000000182</v>
      </c>
      <c r="K149" s="43">
        <v>-7161.4636</v>
      </c>
      <c r="L149" s="43">
        <v>0</v>
      </c>
      <c r="M149" s="45">
        <f t="shared" si="28"/>
        <v>136.53640000000297</v>
      </c>
      <c r="N149" s="4">
        <f t="shared" si="28"/>
        <v>34.529500000000532</v>
      </c>
      <c r="O149" s="10">
        <f t="shared" si="26"/>
        <v>171.0659000000035</v>
      </c>
      <c r="P149" s="10"/>
      <c r="Q149" s="10"/>
      <c r="R149" s="4">
        <f t="shared" si="27"/>
        <v>-7332.5295000000033</v>
      </c>
      <c r="S149" s="4" t="str">
        <f t="shared" si="24"/>
        <v xml:space="preserve">№126\2 </v>
      </c>
    </row>
    <row r="150" spans="1:19">
      <c r="A150" s="40" t="s">
        <v>164</v>
      </c>
      <c r="B150" s="41">
        <v>93.13</v>
      </c>
      <c r="C150" s="41">
        <v>508.16</v>
      </c>
      <c r="D150" s="41">
        <v>601.30000000000007</v>
      </c>
      <c r="E150" s="42">
        <v>93.26</v>
      </c>
      <c r="F150" s="42">
        <v>508.19</v>
      </c>
      <c r="G150" s="42">
        <v>601.47</v>
      </c>
      <c r="H150" s="41">
        <f t="shared" si="25"/>
        <v>0.13000000000000966</v>
      </c>
      <c r="I150" s="41">
        <f t="shared" si="25"/>
        <v>2.9999999999972715E-2</v>
      </c>
      <c r="J150" s="41">
        <f t="shared" si="25"/>
        <v>0.16999999999995907</v>
      </c>
      <c r="K150" s="43">
        <v>910.67149999999992</v>
      </c>
      <c r="L150" s="43">
        <v>0</v>
      </c>
      <c r="M150" s="43">
        <f t="shared" si="28"/>
        <v>0.88660000000006589</v>
      </c>
      <c r="N150" s="44">
        <f t="shared" si="28"/>
        <v>7.9499999999927698E-2</v>
      </c>
      <c r="O150" s="40">
        <f t="shared" si="26"/>
        <v>0.96609999999999363</v>
      </c>
      <c r="P150" s="40"/>
      <c r="Q150" s="40"/>
      <c r="R150" s="44">
        <f t="shared" si="27"/>
        <v>909.70539999999994</v>
      </c>
      <c r="S150" s="44" t="str">
        <f t="shared" si="24"/>
        <v xml:space="preserve">№127 </v>
      </c>
    </row>
    <row r="151" spans="1:19" ht="16.5" thickBot="1">
      <c r="A151" s="10" t="s">
        <v>165</v>
      </c>
      <c r="H151" s="41"/>
      <c r="I151" s="41"/>
      <c r="J151" s="41"/>
      <c r="K151" s="43">
        <v>711.49490875777678</v>
      </c>
      <c r="L151" s="43">
        <v>0</v>
      </c>
      <c r="M151" s="45"/>
      <c r="N151" s="4"/>
      <c r="O151" s="10"/>
      <c r="P151" s="10"/>
      <c r="Q151" s="10"/>
      <c r="R151" s="4">
        <f t="shared" si="27"/>
        <v>711.49490875777678</v>
      </c>
      <c r="S151" s="4" t="str">
        <f t="shared" si="24"/>
        <v>№128 сбыт</v>
      </c>
    </row>
    <row r="152" spans="1:19" ht="16.5" thickBot="1">
      <c r="A152" s="40" t="s">
        <v>166</v>
      </c>
      <c r="B152" s="41">
        <v>46754.745999999999</v>
      </c>
      <c r="C152" s="41">
        <v>21741.587</v>
      </c>
      <c r="D152" s="48">
        <v>68496.332999999999</v>
      </c>
      <c r="E152" s="42">
        <v>47255.701000000001</v>
      </c>
      <c r="F152" s="42">
        <v>22000.439000000002</v>
      </c>
      <c r="G152" s="49">
        <v>69256.14</v>
      </c>
      <c r="H152" s="41">
        <f t="shared" si="25"/>
        <v>500.95500000000175</v>
      </c>
      <c r="I152" s="41">
        <f t="shared" si="25"/>
        <v>258.85200000000259</v>
      </c>
      <c r="J152" s="41">
        <f t="shared" si="25"/>
        <v>759.8070000000007</v>
      </c>
      <c r="K152" s="43">
        <v>-7971.3113800000028</v>
      </c>
      <c r="L152" s="43">
        <v>0</v>
      </c>
      <c r="M152" s="43">
        <f t="shared" si="28"/>
        <v>3416.5131000000119</v>
      </c>
      <c r="N152" s="44">
        <f t="shared" si="28"/>
        <v>685.95780000000684</v>
      </c>
      <c r="O152" s="40">
        <f t="shared" si="26"/>
        <v>4102.4709000000184</v>
      </c>
      <c r="P152" s="40"/>
      <c r="Q152" s="40"/>
      <c r="R152" s="44">
        <f t="shared" si="27"/>
        <v>-12073.782280000021</v>
      </c>
      <c r="S152" s="44" t="str">
        <f t="shared" si="24"/>
        <v>№129</v>
      </c>
    </row>
    <row r="153" spans="1:19">
      <c r="A153" s="10" t="s">
        <v>167</v>
      </c>
      <c r="H153" s="41"/>
      <c r="I153" s="41"/>
      <c r="J153" s="41"/>
      <c r="K153" s="43">
        <v>1.5999999977793777E-3</v>
      </c>
      <c r="L153" s="43">
        <v>0</v>
      </c>
      <c r="M153" s="45"/>
      <c r="N153" s="4"/>
      <c r="O153" s="10"/>
      <c r="P153" s="10"/>
      <c r="Q153" s="10"/>
      <c r="R153" s="4">
        <f t="shared" si="27"/>
        <v>1.5999999977793777E-3</v>
      </c>
      <c r="S153" s="4" t="str">
        <f t="shared" si="24"/>
        <v>№130 сбыт</v>
      </c>
    </row>
    <row r="154" spans="1:19">
      <c r="A154" s="40" t="s">
        <v>168</v>
      </c>
      <c r="B154" s="41">
        <v>70600.66</v>
      </c>
      <c r="C154" s="41">
        <v>33968.71</v>
      </c>
      <c r="D154" s="41">
        <v>104569.38</v>
      </c>
      <c r="E154" s="42">
        <v>70600.66</v>
      </c>
      <c r="F154" s="42">
        <v>33968.71</v>
      </c>
      <c r="G154" s="42">
        <v>104569.38</v>
      </c>
      <c r="H154" s="41">
        <f t="shared" si="25"/>
        <v>0</v>
      </c>
      <c r="I154" s="41">
        <f t="shared" si="25"/>
        <v>0</v>
      </c>
      <c r="J154" s="41">
        <f t="shared" si="25"/>
        <v>0</v>
      </c>
      <c r="K154" s="43">
        <v>87.685099999976956</v>
      </c>
      <c r="L154" s="43">
        <v>0</v>
      </c>
      <c r="M154" s="43">
        <f t="shared" si="28"/>
        <v>0</v>
      </c>
      <c r="N154" s="44">
        <f t="shared" si="28"/>
        <v>0</v>
      </c>
      <c r="O154" s="40">
        <f t="shared" si="26"/>
        <v>0</v>
      </c>
      <c r="P154" s="40"/>
      <c r="Q154" s="40"/>
      <c r="R154" s="44">
        <f t="shared" si="27"/>
        <v>87.685099999976956</v>
      </c>
      <c r="S154" s="44" t="str">
        <f t="shared" si="24"/>
        <v xml:space="preserve">№131 </v>
      </c>
    </row>
    <row r="155" spans="1:19">
      <c r="A155" s="10" t="s">
        <v>169</v>
      </c>
      <c r="B155" s="41">
        <v>3789.09</v>
      </c>
      <c r="C155" s="41">
        <v>1144.47</v>
      </c>
      <c r="D155" s="41">
        <v>4933.57</v>
      </c>
      <c r="E155" s="42">
        <v>3797.8</v>
      </c>
      <c r="F155" s="42">
        <v>1146.42</v>
      </c>
      <c r="G155" s="42">
        <v>4944.24</v>
      </c>
      <c r="H155" s="41">
        <f t="shared" si="25"/>
        <v>8.7100000000000364</v>
      </c>
      <c r="I155" s="41">
        <f t="shared" si="25"/>
        <v>1.9500000000000455</v>
      </c>
      <c r="J155" s="41">
        <f t="shared" si="25"/>
        <v>10.670000000000073</v>
      </c>
      <c r="K155" s="43">
        <v>-15.73010000000194</v>
      </c>
      <c r="L155" s="43">
        <v>17800</v>
      </c>
      <c r="M155" s="41">
        <f t="shared" si="28"/>
        <v>59.402200000000249</v>
      </c>
      <c r="N155" s="4">
        <f t="shared" si="28"/>
        <v>5.1675000000001203</v>
      </c>
      <c r="O155" s="10">
        <f t="shared" si="26"/>
        <v>64.569700000000367</v>
      </c>
      <c r="P155" s="10"/>
      <c r="Q155" s="10"/>
      <c r="R155" s="44">
        <f>K155-O155+L155+P155+Q155</f>
        <v>17719.700199999999</v>
      </c>
      <c r="S155" s="4" t="str">
        <f t="shared" si="24"/>
        <v xml:space="preserve">№132 </v>
      </c>
    </row>
    <row r="156" spans="1:19">
      <c r="A156" s="40" t="s">
        <v>170</v>
      </c>
      <c r="B156" s="41">
        <v>3121.08</v>
      </c>
      <c r="C156" s="41">
        <v>3482.77</v>
      </c>
      <c r="D156" s="41">
        <v>6603.8600000000006</v>
      </c>
      <c r="E156" s="42">
        <v>3184.4700000000003</v>
      </c>
      <c r="F156" s="42">
        <v>3500.64</v>
      </c>
      <c r="G156" s="42">
        <v>6685.12</v>
      </c>
      <c r="H156" s="41">
        <f t="shared" si="25"/>
        <v>63.390000000000327</v>
      </c>
      <c r="I156" s="41">
        <f t="shared" si="25"/>
        <v>17.869999999999891</v>
      </c>
      <c r="J156" s="41">
        <f t="shared" si="25"/>
        <v>81.259999999999309</v>
      </c>
      <c r="K156" s="43">
        <v>-346.99489999999901</v>
      </c>
      <c r="L156" s="43">
        <v>500</v>
      </c>
      <c r="M156" s="43">
        <f t="shared" si="28"/>
        <v>432.31980000000226</v>
      </c>
      <c r="N156" s="44">
        <f t="shared" si="28"/>
        <v>47.355499999999708</v>
      </c>
      <c r="O156" s="40">
        <f t="shared" si="26"/>
        <v>479.67530000000198</v>
      </c>
      <c r="P156" s="40"/>
      <c r="Q156" s="40"/>
      <c r="R156" s="44">
        <f t="shared" ref="R156:R219" si="29">K156-O156+L156+P156</f>
        <v>-326.67020000000093</v>
      </c>
      <c r="S156" s="44" t="str">
        <f t="shared" si="24"/>
        <v xml:space="preserve">№133 </v>
      </c>
    </row>
    <row r="157" spans="1:19">
      <c r="A157" s="10" t="s">
        <v>171</v>
      </c>
      <c r="B157" s="41">
        <v>2805.02</v>
      </c>
      <c r="C157" s="41">
        <v>1102.5</v>
      </c>
      <c r="D157" s="41">
        <v>3907.56</v>
      </c>
      <c r="E157" s="42">
        <v>2812.77</v>
      </c>
      <c r="F157" s="42">
        <v>1104.1000000000001</v>
      </c>
      <c r="G157" s="42">
        <v>3916.9</v>
      </c>
      <c r="H157" s="41">
        <f t="shared" si="25"/>
        <v>7.75</v>
      </c>
      <c r="I157" s="41">
        <f t="shared" si="25"/>
        <v>1.6000000000001364</v>
      </c>
      <c r="J157" s="41">
        <f t="shared" si="25"/>
        <v>9.3400000000001455</v>
      </c>
      <c r="K157" s="43">
        <v>-68.909099999998887</v>
      </c>
      <c r="L157" s="43">
        <v>0</v>
      </c>
      <c r="M157" s="45">
        <f t="shared" si="28"/>
        <v>52.855000000000004</v>
      </c>
      <c r="N157" s="4">
        <f t="shared" si="28"/>
        <v>4.2400000000003617</v>
      </c>
      <c r="O157" s="10">
        <f t="shared" si="26"/>
        <v>57.095000000000368</v>
      </c>
      <c r="P157" s="10"/>
      <c r="Q157" s="10"/>
      <c r="R157" s="4">
        <f t="shared" si="29"/>
        <v>-126.00409999999926</v>
      </c>
      <c r="S157" s="4" t="str">
        <f t="shared" si="24"/>
        <v xml:space="preserve">№134 </v>
      </c>
    </row>
    <row r="158" spans="1:19">
      <c r="A158" s="40" t="s">
        <v>172</v>
      </c>
      <c r="B158" s="41">
        <v>2819.1</v>
      </c>
      <c r="C158" s="41">
        <v>1506.76</v>
      </c>
      <c r="D158" s="41">
        <v>4325.88</v>
      </c>
      <c r="E158" s="42">
        <v>2851.05</v>
      </c>
      <c r="F158" s="42">
        <v>1540.08</v>
      </c>
      <c r="G158" s="42">
        <v>4391.1500000000005</v>
      </c>
      <c r="H158" s="41">
        <f t="shared" si="25"/>
        <v>31.950000000000273</v>
      </c>
      <c r="I158" s="41">
        <f t="shared" si="25"/>
        <v>33.319999999999936</v>
      </c>
      <c r="J158" s="41">
        <f t="shared" si="25"/>
        <v>65.270000000000437</v>
      </c>
      <c r="K158" s="43">
        <v>-4480.420299999998</v>
      </c>
      <c r="L158" s="43">
        <v>0</v>
      </c>
      <c r="M158" s="43">
        <f t="shared" si="28"/>
        <v>217.89900000000188</v>
      </c>
      <c r="N158" s="44">
        <f t="shared" si="28"/>
        <v>88.297999999999831</v>
      </c>
      <c r="O158" s="40">
        <f t="shared" si="26"/>
        <v>306.19700000000171</v>
      </c>
      <c r="P158" s="40"/>
      <c r="Q158" s="40"/>
      <c r="R158" s="44">
        <f t="shared" si="29"/>
        <v>-4786.6172999999999</v>
      </c>
      <c r="S158" s="44" t="str">
        <f t="shared" si="24"/>
        <v xml:space="preserve">№135 </v>
      </c>
    </row>
    <row r="159" spans="1:19">
      <c r="A159" s="10" t="s">
        <v>173</v>
      </c>
      <c r="B159" s="41">
        <v>1810.7</v>
      </c>
      <c r="C159" s="41">
        <v>1368.6200000000001</v>
      </c>
      <c r="D159" s="41">
        <v>3179.32</v>
      </c>
      <c r="E159" s="42">
        <v>1811.31</v>
      </c>
      <c r="F159" s="42">
        <v>1368.63</v>
      </c>
      <c r="G159" s="42">
        <v>3179.94</v>
      </c>
      <c r="H159" s="41">
        <f t="shared" si="25"/>
        <v>0.60999999999989996</v>
      </c>
      <c r="I159" s="41">
        <f t="shared" si="25"/>
        <v>9.9999999999909051E-3</v>
      </c>
      <c r="J159" s="41">
        <f t="shared" si="25"/>
        <v>0.61999999999989086</v>
      </c>
      <c r="K159" s="43">
        <v>7377.745899999999</v>
      </c>
      <c r="L159" s="43">
        <v>0</v>
      </c>
      <c r="M159" s="45">
        <f t="shared" si="28"/>
        <v>4.1601999999993176</v>
      </c>
      <c r="N159" s="4">
        <f t="shared" si="28"/>
        <v>2.6499999999975897E-2</v>
      </c>
      <c r="O159" s="10">
        <f t="shared" si="26"/>
        <v>4.1866999999992931</v>
      </c>
      <c r="P159" s="10"/>
      <c r="Q159" s="10"/>
      <c r="R159" s="4">
        <f t="shared" si="29"/>
        <v>7373.5591999999997</v>
      </c>
      <c r="S159" s="4" t="str">
        <f t="shared" si="24"/>
        <v xml:space="preserve">№136 </v>
      </c>
    </row>
    <row r="160" spans="1:19">
      <c r="A160" s="40" t="s">
        <v>174</v>
      </c>
      <c r="B160" s="41">
        <v>6376.46</v>
      </c>
      <c r="C160" s="41">
        <v>2746.36</v>
      </c>
      <c r="D160" s="41">
        <v>9122.84</v>
      </c>
      <c r="E160" s="42">
        <v>6425.12</v>
      </c>
      <c r="F160" s="42">
        <v>2766.9</v>
      </c>
      <c r="G160" s="42">
        <v>9192.0500000000011</v>
      </c>
      <c r="H160" s="41">
        <f t="shared" si="25"/>
        <v>48.659999999999854</v>
      </c>
      <c r="I160" s="41">
        <f t="shared" si="25"/>
        <v>20.539999999999964</v>
      </c>
      <c r="J160" s="41">
        <f t="shared" si="25"/>
        <v>69.210000000000946</v>
      </c>
      <c r="K160" s="43">
        <v>-9.3699999999134892E-2</v>
      </c>
      <c r="L160" s="43">
        <v>0</v>
      </c>
      <c r="M160" s="43">
        <f t="shared" si="28"/>
        <v>331.86119999999903</v>
      </c>
      <c r="N160" s="44">
        <f t="shared" si="28"/>
        <v>54.430999999999905</v>
      </c>
      <c r="O160" s="40">
        <f t="shared" si="26"/>
        <v>386.29219999999896</v>
      </c>
      <c r="P160" s="40"/>
      <c r="Q160" s="40"/>
      <c r="R160" s="44">
        <f t="shared" si="29"/>
        <v>-386.38589999999812</v>
      </c>
      <c r="S160" s="44" t="str">
        <f t="shared" si="24"/>
        <v>№137</v>
      </c>
    </row>
    <row r="161" spans="1:19">
      <c r="A161" s="10" t="s">
        <v>175</v>
      </c>
      <c r="H161" s="41"/>
      <c r="I161" s="41"/>
      <c r="J161" s="41"/>
      <c r="K161" s="43">
        <v>-4997.57</v>
      </c>
      <c r="L161" s="43">
        <v>0</v>
      </c>
      <c r="M161" s="45"/>
      <c r="N161" s="4">
        <f t="shared" si="28"/>
        <v>0</v>
      </c>
      <c r="O161" s="10">
        <f t="shared" si="26"/>
        <v>0</v>
      </c>
      <c r="P161" s="10"/>
      <c r="Q161" s="10"/>
      <c r="R161" s="4">
        <f t="shared" si="29"/>
        <v>-4997.57</v>
      </c>
      <c r="S161" s="4" t="str">
        <f t="shared" si="24"/>
        <v>№138</v>
      </c>
    </row>
    <row r="162" spans="1:19">
      <c r="A162" s="40" t="s">
        <v>176</v>
      </c>
      <c r="H162" s="41"/>
      <c r="I162" s="41"/>
      <c r="J162" s="41"/>
      <c r="K162" s="43">
        <v>-2.7000000081898179E-3</v>
      </c>
      <c r="L162" s="43">
        <v>0</v>
      </c>
      <c r="M162" s="43">
        <f>H162*M$6</f>
        <v>0</v>
      </c>
      <c r="N162" s="44">
        <f t="shared" si="28"/>
        <v>0</v>
      </c>
      <c r="O162" s="40">
        <f t="shared" si="26"/>
        <v>0</v>
      </c>
      <c r="P162" s="40"/>
      <c r="Q162" s="40"/>
      <c r="R162" s="44">
        <f t="shared" si="29"/>
        <v>-2.7000000081898179E-3</v>
      </c>
      <c r="S162" s="44" t="str">
        <f t="shared" si="24"/>
        <v xml:space="preserve">№139 </v>
      </c>
    </row>
    <row r="163" spans="1:19">
      <c r="A163" s="10" t="s">
        <v>177</v>
      </c>
      <c r="H163" s="41"/>
      <c r="I163" s="41"/>
      <c r="J163" s="41"/>
      <c r="K163" s="43">
        <v>0.75610000000051514</v>
      </c>
      <c r="L163" s="43">
        <v>0</v>
      </c>
      <c r="M163" s="41">
        <f>H163*M$6</f>
        <v>0</v>
      </c>
      <c r="N163" s="4">
        <f t="shared" ref="N163:N187" si="30">I163*N$6</f>
        <v>0</v>
      </c>
      <c r="O163" s="10">
        <f t="shared" si="26"/>
        <v>0</v>
      </c>
      <c r="P163" s="10"/>
      <c r="Q163" s="10"/>
      <c r="R163" s="4">
        <f t="shared" si="29"/>
        <v>0.75610000000051514</v>
      </c>
      <c r="S163" s="4" t="str">
        <f t="shared" si="24"/>
        <v xml:space="preserve">№140 </v>
      </c>
    </row>
    <row r="164" spans="1:19">
      <c r="A164" s="40" t="s">
        <v>178</v>
      </c>
      <c r="H164" s="41"/>
      <c r="I164" s="41"/>
      <c r="J164" s="41"/>
      <c r="K164" s="43">
        <v>-1.8000000018218998E-3</v>
      </c>
      <c r="L164" s="43">
        <v>0</v>
      </c>
      <c r="M164" s="43"/>
      <c r="N164" s="44">
        <f t="shared" si="30"/>
        <v>0</v>
      </c>
      <c r="O164" s="40">
        <f t="shared" si="26"/>
        <v>0</v>
      </c>
      <c r="P164" s="40"/>
      <c r="Q164" s="40"/>
      <c r="R164" s="44">
        <f t="shared" si="29"/>
        <v>-1.8000000018218998E-3</v>
      </c>
      <c r="S164" s="44" t="str">
        <f t="shared" si="24"/>
        <v>№141\1 сбыт</v>
      </c>
    </row>
    <row r="165" spans="1:19">
      <c r="A165" s="10" t="s">
        <v>179</v>
      </c>
      <c r="B165" s="41">
        <v>3695.09</v>
      </c>
      <c r="C165" s="41">
        <v>827.25</v>
      </c>
      <c r="D165" s="41">
        <v>4522.3500000000004</v>
      </c>
      <c r="E165" s="42">
        <v>3811.4500000000003</v>
      </c>
      <c r="F165" s="42">
        <v>844.30000000000007</v>
      </c>
      <c r="G165" s="42">
        <v>4655.76</v>
      </c>
      <c r="H165" s="41">
        <f t="shared" si="25"/>
        <v>116.36000000000013</v>
      </c>
      <c r="I165" s="41">
        <f t="shared" si="25"/>
        <v>17.050000000000068</v>
      </c>
      <c r="J165" s="41">
        <f t="shared" si="25"/>
        <v>133.40999999999985</v>
      </c>
      <c r="K165" s="43">
        <v>1052.5450999999989</v>
      </c>
      <c r="L165" s="43">
        <v>0</v>
      </c>
      <c r="M165" s="45">
        <f>H165*M$6</f>
        <v>793.5752000000009</v>
      </c>
      <c r="N165" s="4">
        <f t="shared" si="30"/>
        <v>45.182500000000182</v>
      </c>
      <c r="O165" s="10">
        <f t="shared" si="26"/>
        <v>838.75770000000114</v>
      </c>
      <c r="P165" s="10"/>
      <c r="Q165" s="10"/>
      <c r="R165" s="4">
        <f t="shared" si="29"/>
        <v>213.78739999999777</v>
      </c>
      <c r="S165" s="4" t="str">
        <f t="shared" si="24"/>
        <v xml:space="preserve">№141\2 </v>
      </c>
    </row>
    <row r="166" spans="1:19">
      <c r="A166" s="40" t="s">
        <v>180</v>
      </c>
      <c r="H166" s="41"/>
      <c r="I166" s="41"/>
      <c r="J166" s="41"/>
      <c r="K166" s="43">
        <v>218.90550000000007</v>
      </c>
      <c r="L166" s="43">
        <v>0</v>
      </c>
      <c r="M166" s="43"/>
      <c r="N166" s="44">
        <f t="shared" si="30"/>
        <v>0</v>
      </c>
      <c r="O166" s="40">
        <f t="shared" si="26"/>
        <v>0</v>
      </c>
      <c r="P166" s="40"/>
      <c r="Q166" s="40"/>
      <c r="R166" s="44">
        <f t="shared" si="29"/>
        <v>218.90550000000007</v>
      </c>
      <c r="S166" s="44" t="str">
        <f t="shared" si="24"/>
        <v xml:space="preserve">№142 </v>
      </c>
    </row>
    <row r="167" spans="1:19">
      <c r="A167" s="10" t="s">
        <v>181</v>
      </c>
      <c r="B167" s="41">
        <v>11.39</v>
      </c>
      <c r="C167" s="41">
        <v>5.36</v>
      </c>
      <c r="D167" s="41">
        <v>16.760000000000002</v>
      </c>
      <c r="E167" s="42">
        <v>88.52</v>
      </c>
      <c r="F167" s="42">
        <v>68.95</v>
      </c>
      <c r="G167" s="42">
        <v>157.47999999999999</v>
      </c>
      <c r="H167" s="41">
        <f t="shared" si="25"/>
        <v>77.13</v>
      </c>
      <c r="I167" s="41">
        <f t="shared" si="25"/>
        <v>63.59</v>
      </c>
      <c r="J167" s="41">
        <f t="shared" si="25"/>
        <v>140.72</v>
      </c>
      <c r="K167" s="43">
        <v>-56.552300000000017</v>
      </c>
      <c r="L167" s="43">
        <v>0</v>
      </c>
      <c r="M167" s="45">
        <f t="shared" ref="M167:M177" si="31">H167*M$6</f>
        <v>526.02660000000003</v>
      </c>
      <c r="N167" s="4">
        <f t="shared" si="30"/>
        <v>168.51349999999999</v>
      </c>
      <c r="O167" s="10">
        <f t="shared" si="26"/>
        <v>694.54010000000005</v>
      </c>
      <c r="P167" s="10"/>
      <c r="Q167" s="10"/>
      <c r="R167" s="4">
        <f t="shared" si="29"/>
        <v>-751.09240000000011</v>
      </c>
      <c r="S167" s="4" t="str">
        <f t="shared" si="24"/>
        <v xml:space="preserve">№143 </v>
      </c>
    </row>
    <row r="168" spans="1:19">
      <c r="A168" s="40" t="s">
        <v>182</v>
      </c>
      <c r="B168" s="41">
        <v>564.93000000000006</v>
      </c>
      <c r="C168" s="41">
        <v>228.5</v>
      </c>
      <c r="D168" s="41">
        <v>793.45</v>
      </c>
      <c r="E168" s="42">
        <v>564.93000000000006</v>
      </c>
      <c r="F168" s="42">
        <v>228.5</v>
      </c>
      <c r="G168" s="42">
        <v>793.45</v>
      </c>
      <c r="H168" s="41">
        <f t="shared" si="25"/>
        <v>0</v>
      </c>
      <c r="I168" s="41">
        <f t="shared" si="25"/>
        <v>0</v>
      </c>
      <c r="J168" s="41">
        <f t="shared" si="25"/>
        <v>0</v>
      </c>
      <c r="K168" s="43">
        <v>-47.568600000000394</v>
      </c>
      <c r="L168" s="43">
        <v>0</v>
      </c>
      <c r="M168" s="43">
        <f t="shared" si="31"/>
        <v>0</v>
      </c>
      <c r="N168" s="44">
        <f t="shared" si="30"/>
        <v>0</v>
      </c>
      <c r="O168" s="40">
        <f t="shared" si="26"/>
        <v>0</v>
      </c>
      <c r="P168" s="40"/>
      <c r="Q168" s="40"/>
      <c r="R168" s="44">
        <f t="shared" si="29"/>
        <v>-47.568600000000394</v>
      </c>
      <c r="S168" s="44" t="str">
        <f t="shared" si="24"/>
        <v>№143а</v>
      </c>
    </row>
    <row r="169" spans="1:19">
      <c r="A169" s="10" t="s">
        <v>183</v>
      </c>
      <c r="B169" s="41">
        <v>9791.84</v>
      </c>
      <c r="C169" s="41">
        <v>6487.5</v>
      </c>
      <c r="D169" s="41">
        <v>16279.380000000001</v>
      </c>
      <c r="E169" s="42">
        <v>10007.98</v>
      </c>
      <c r="F169" s="42">
        <v>6709.81</v>
      </c>
      <c r="G169" s="42">
        <v>16717.82</v>
      </c>
      <c r="H169" s="41">
        <f t="shared" si="25"/>
        <v>216.13999999999942</v>
      </c>
      <c r="I169" s="41">
        <f t="shared" si="25"/>
        <v>222.3100000000004</v>
      </c>
      <c r="J169" s="41">
        <f t="shared" si="25"/>
        <v>438.43999999999869</v>
      </c>
      <c r="K169" s="43">
        <v>-9097.1298000000024</v>
      </c>
      <c r="L169" s="43">
        <v>9970</v>
      </c>
      <c r="M169" s="45">
        <f t="shared" si="31"/>
        <v>1474.074799999996</v>
      </c>
      <c r="N169" s="4">
        <f t="shared" si="30"/>
        <v>589.12150000000099</v>
      </c>
      <c r="O169" s="10">
        <f t="shared" si="26"/>
        <v>2063.1962999999969</v>
      </c>
      <c r="P169" s="10"/>
      <c r="Q169" s="10"/>
      <c r="R169" s="4">
        <f t="shared" si="29"/>
        <v>-1190.3260999999984</v>
      </c>
      <c r="S169" s="4" t="str">
        <f t="shared" si="24"/>
        <v xml:space="preserve">№144 </v>
      </c>
    </row>
    <row r="170" spans="1:19">
      <c r="A170" s="40" t="s">
        <v>184</v>
      </c>
      <c r="B170" s="41">
        <v>3775.57</v>
      </c>
      <c r="C170" s="41">
        <v>3087.89</v>
      </c>
      <c r="D170" s="41">
        <v>6863.47</v>
      </c>
      <c r="E170" s="42">
        <v>3775.9900000000002</v>
      </c>
      <c r="F170" s="42">
        <v>3088.02</v>
      </c>
      <c r="G170" s="42">
        <v>6864.02</v>
      </c>
      <c r="H170" s="41">
        <f t="shared" si="25"/>
        <v>0.42000000000007276</v>
      </c>
      <c r="I170" s="41">
        <f t="shared" si="25"/>
        <v>0.13000000000010914</v>
      </c>
      <c r="J170" s="41">
        <f t="shared" si="25"/>
        <v>0.5500000000001819</v>
      </c>
      <c r="K170" s="43">
        <v>-11.689000000009852</v>
      </c>
      <c r="L170" s="43">
        <v>0</v>
      </c>
      <c r="M170" s="43">
        <f t="shared" si="31"/>
        <v>2.8644000000004963</v>
      </c>
      <c r="N170" s="44">
        <f t="shared" si="30"/>
        <v>0.34450000000028919</v>
      </c>
      <c r="O170" s="40">
        <f t="shared" si="26"/>
        <v>3.2089000000007855</v>
      </c>
      <c r="P170" s="40"/>
      <c r="Q170" s="40"/>
      <c r="R170" s="44">
        <f t="shared" si="29"/>
        <v>-14.897900000010637</v>
      </c>
      <c r="S170" s="44" t="str">
        <f t="shared" si="24"/>
        <v xml:space="preserve">№145\1 </v>
      </c>
    </row>
    <row r="171" spans="1:19">
      <c r="A171" s="10" t="s">
        <v>185</v>
      </c>
      <c r="H171" s="41"/>
      <c r="I171" s="41"/>
      <c r="J171" s="41"/>
      <c r="K171" s="43">
        <v>0.66010000000278524</v>
      </c>
      <c r="L171" s="43">
        <v>0</v>
      </c>
      <c r="M171" s="41">
        <f t="shared" si="31"/>
        <v>0</v>
      </c>
      <c r="N171" s="4">
        <f t="shared" si="30"/>
        <v>0</v>
      </c>
      <c r="O171" s="10">
        <f t="shared" si="26"/>
        <v>0</v>
      </c>
      <c r="P171" s="10"/>
      <c r="Q171" s="10"/>
      <c r="R171" s="4">
        <f t="shared" si="29"/>
        <v>0.66010000000278524</v>
      </c>
      <c r="S171" s="4" t="str">
        <f t="shared" si="24"/>
        <v>№145\2 сбыт</v>
      </c>
    </row>
    <row r="172" spans="1:19" ht="16.5" thickBot="1">
      <c r="A172" s="40" t="s">
        <v>186</v>
      </c>
      <c r="B172" s="41">
        <v>9953.92</v>
      </c>
      <c r="C172" s="41">
        <v>4998.72</v>
      </c>
      <c r="D172" s="41">
        <v>14952.64</v>
      </c>
      <c r="E172" s="42">
        <v>9953.92</v>
      </c>
      <c r="F172" s="42">
        <v>4998.72</v>
      </c>
      <c r="G172" s="42">
        <v>14952.64</v>
      </c>
      <c r="H172" s="41">
        <f t="shared" si="25"/>
        <v>0</v>
      </c>
      <c r="I172" s="41">
        <f t="shared" si="25"/>
        <v>0</v>
      </c>
      <c r="J172" s="41">
        <f t="shared" si="25"/>
        <v>0</v>
      </c>
      <c r="K172" s="43">
        <v>4.3000000150641426E-3</v>
      </c>
      <c r="L172" s="43">
        <v>5500</v>
      </c>
      <c r="M172" s="43">
        <f t="shared" si="31"/>
        <v>0</v>
      </c>
      <c r="N172" s="44">
        <f t="shared" si="30"/>
        <v>0</v>
      </c>
      <c r="O172" s="40">
        <f t="shared" si="26"/>
        <v>0</v>
      </c>
      <c r="P172" s="40"/>
      <c r="Q172" s="40"/>
      <c r="R172" s="44">
        <f t="shared" si="29"/>
        <v>5500.0043000000151</v>
      </c>
      <c r="S172" s="44" t="str">
        <f t="shared" si="24"/>
        <v xml:space="preserve">№146 </v>
      </c>
    </row>
    <row r="173" spans="1:19" ht="16.5" thickBot="1">
      <c r="A173" s="10" t="s">
        <v>187</v>
      </c>
      <c r="B173" s="41">
        <v>19941.223000000002</v>
      </c>
      <c r="C173" s="41">
        <v>10574.615</v>
      </c>
      <c r="D173" s="48">
        <v>30515.838</v>
      </c>
      <c r="E173" s="42">
        <v>20403.757000000001</v>
      </c>
      <c r="F173" s="42">
        <v>11394.129000000001</v>
      </c>
      <c r="G173" s="49">
        <v>31797.886000000002</v>
      </c>
      <c r="H173" s="41">
        <f t="shared" si="25"/>
        <v>462.53399999999965</v>
      </c>
      <c r="I173" s="41">
        <f t="shared" si="25"/>
        <v>819.51400000000103</v>
      </c>
      <c r="J173" s="41">
        <f t="shared" si="25"/>
        <v>1282.0480000000025</v>
      </c>
      <c r="K173" s="43">
        <v>-5313.6970599999795</v>
      </c>
      <c r="L173" s="43">
        <v>0</v>
      </c>
      <c r="M173" s="41">
        <f t="shared" si="31"/>
        <v>3154.4818799999975</v>
      </c>
      <c r="N173" s="4">
        <f t="shared" si="30"/>
        <v>2171.7121000000025</v>
      </c>
      <c r="O173" s="10">
        <f t="shared" si="26"/>
        <v>5326.19398</v>
      </c>
      <c r="P173" s="10"/>
      <c r="Q173" s="10"/>
      <c r="R173" s="4">
        <f t="shared" si="29"/>
        <v>-10639.89103999998</v>
      </c>
      <c r="S173" s="4" t="str">
        <f t="shared" si="24"/>
        <v>№146 3ф</v>
      </c>
    </row>
    <row r="174" spans="1:19">
      <c r="A174" s="40" t="s">
        <v>188</v>
      </c>
      <c r="B174" s="41">
        <v>2278.29</v>
      </c>
      <c r="C174" s="41">
        <v>3100.28</v>
      </c>
      <c r="D174" s="41">
        <v>5378.61</v>
      </c>
      <c r="E174" s="42">
        <v>2278.29</v>
      </c>
      <c r="F174" s="42">
        <v>3100.28</v>
      </c>
      <c r="G174" s="42">
        <v>5378.61</v>
      </c>
      <c r="H174" s="41">
        <f t="shared" si="25"/>
        <v>0</v>
      </c>
      <c r="I174" s="41">
        <f t="shared" si="25"/>
        <v>0</v>
      </c>
      <c r="J174" s="41">
        <f t="shared" si="25"/>
        <v>0</v>
      </c>
      <c r="K174" s="43">
        <v>-4462.3728999999994</v>
      </c>
      <c r="L174" s="43">
        <v>0</v>
      </c>
      <c r="M174" s="43">
        <f t="shared" si="31"/>
        <v>0</v>
      </c>
      <c r="N174" s="44">
        <f t="shared" si="30"/>
        <v>0</v>
      </c>
      <c r="O174" s="40">
        <f t="shared" si="26"/>
        <v>0</v>
      </c>
      <c r="P174" s="40"/>
      <c r="Q174" s="40"/>
      <c r="R174" s="44">
        <f t="shared" si="29"/>
        <v>-4462.3728999999994</v>
      </c>
      <c r="S174" s="44" t="str">
        <f t="shared" si="24"/>
        <v xml:space="preserve">№147 </v>
      </c>
    </row>
    <row r="175" spans="1:19">
      <c r="A175" s="10" t="s">
        <v>189</v>
      </c>
      <c r="B175" s="41">
        <v>1312.14</v>
      </c>
      <c r="C175" s="41">
        <v>3865.73</v>
      </c>
      <c r="D175" s="41">
        <v>5177.93</v>
      </c>
      <c r="E175" s="42">
        <v>1418.56</v>
      </c>
      <c r="F175" s="42">
        <v>3884.46</v>
      </c>
      <c r="G175" s="42">
        <v>5303.08</v>
      </c>
      <c r="H175" s="41">
        <f t="shared" si="25"/>
        <v>106.41999999999985</v>
      </c>
      <c r="I175" s="41">
        <f t="shared" si="25"/>
        <v>18.730000000000018</v>
      </c>
      <c r="J175" s="41">
        <f t="shared" si="25"/>
        <v>125.14999999999964</v>
      </c>
      <c r="K175" s="43">
        <v>-8.1334000000002113</v>
      </c>
      <c r="L175" s="43">
        <v>0</v>
      </c>
      <c r="M175" s="45">
        <f t="shared" si="31"/>
        <v>725.78439999999898</v>
      </c>
      <c r="N175" s="4">
        <f t="shared" si="30"/>
        <v>49.634500000000045</v>
      </c>
      <c r="O175" s="10">
        <f t="shared" si="26"/>
        <v>775.41889999999898</v>
      </c>
      <c r="P175" s="10"/>
      <c r="Q175" s="10"/>
      <c r="R175" s="4">
        <f t="shared" si="29"/>
        <v>-783.55229999999915</v>
      </c>
      <c r="S175" s="4" t="str">
        <f t="shared" si="24"/>
        <v>№148</v>
      </c>
    </row>
    <row r="176" spans="1:19">
      <c r="A176" s="40" t="s">
        <v>190</v>
      </c>
      <c r="B176" s="41">
        <v>29553.670000000002</v>
      </c>
      <c r="C176" s="41">
        <v>15171.24</v>
      </c>
      <c r="D176" s="41">
        <v>44724.92</v>
      </c>
      <c r="E176" s="42">
        <v>29646.84</v>
      </c>
      <c r="F176" s="42">
        <v>15233.78</v>
      </c>
      <c r="G176" s="42">
        <v>44880.63</v>
      </c>
      <c r="H176" s="41">
        <f t="shared" si="25"/>
        <v>93.169999999998254</v>
      </c>
      <c r="I176" s="41">
        <f t="shared" si="25"/>
        <v>62.540000000000873</v>
      </c>
      <c r="J176" s="41">
        <f t="shared" si="25"/>
        <v>155.70999999999913</v>
      </c>
      <c r="K176" s="43">
        <v>-1468.2208000000194</v>
      </c>
      <c r="L176" s="43">
        <v>1468.22</v>
      </c>
      <c r="M176" s="43">
        <f t="shared" si="31"/>
        <v>635.41939999998817</v>
      </c>
      <c r="N176" s="44">
        <f t="shared" si="30"/>
        <v>165.7310000000023</v>
      </c>
      <c r="O176" s="40">
        <f t="shared" si="26"/>
        <v>801.15039999999044</v>
      </c>
      <c r="P176" s="40"/>
      <c r="Q176" s="40"/>
      <c r="R176" s="44">
        <f t="shared" si="29"/>
        <v>-801.15120000000957</v>
      </c>
      <c r="S176" s="44" t="str">
        <f t="shared" si="24"/>
        <v>№149</v>
      </c>
    </row>
    <row r="177" spans="1:19">
      <c r="A177" s="10" t="s">
        <v>191</v>
      </c>
      <c r="B177" s="41">
        <v>15489.41</v>
      </c>
      <c r="C177" s="41">
        <v>7054.14</v>
      </c>
      <c r="D177" s="41">
        <v>22543.56</v>
      </c>
      <c r="E177" s="42">
        <v>15622.630000000001</v>
      </c>
      <c r="F177" s="42">
        <v>7211.88</v>
      </c>
      <c r="G177" s="42">
        <v>22834.52</v>
      </c>
      <c r="H177" s="41">
        <f t="shared" si="25"/>
        <v>133.22000000000116</v>
      </c>
      <c r="I177" s="41">
        <f t="shared" si="25"/>
        <v>157.73999999999978</v>
      </c>
      <c r="J177" s="41">
        <f t="shared" si="25"/>
        <v>290.95999999999913</v>
      </c>
      <c r="K177" s="43">
        <v>-1841.2564999999977</v>
      </c>
      <c r="L177" s="43">
        <v>1842</v>
      </c>
      <c r="M177" s="41">
        <f t="shared" si="31"/>
        <v>908.56040000000803</v>
      </c>
      <c r="N177" s="4">
        <f t="shared" si="30"/>
        <v>418.0109999999994</v>
      </c>
      <c r="O177" s="10">
        <f t="shared" si="26"/>
        <v>1326.5714000000075</v>
      </c>
      <c r="P177" s="10"/>
      <c r="Q177" s="10"/>
      <c r="R177" s="4">
        <f t="shared" si="29"/>
        <v>-1325.8279000000052</v>
      </c>
      <c r="S177" s="4" t="str">
        <f t="shared" si="24"/>
        <v xml:space="preserve">№150 </v>
      </c>
    </row>
    <row r="178" spans="1:19">
      <c r="A178" s="40" t="s">
        <v>192</v>
      </c>
      <c r="H178" s="41"/>
      <c r="I178" s="41"/>
      <c r="J178" s="41"/>
      <c r="K178" s="43">
        <v>-3.4000000015339538E-3</v>
      </c>
      <c r="L178" s="43">
        <v>0</v>
      </c>
      <c r="M178" s="43"/>
      <c r="N178" s="44">
        <f t="shared" si="30"/>
        <v>0</v>
      </c>
      <c r="O178" s="40">
        <f t="shared" si="26"/>
        <v>0</v>
      </c>
      <c r="P178" s="40"/>
      <c r="Q178" s="40"/>
      <c r="R178" s="44">
        <f t="shared" si="29"/>
        <v>-3.4000000015339538E-3</v>
      </c>
      <c r="S178" s="44" t="str">
        <f t="shared" si="24"/>
        <v>№151 сбыт</v>
      </c>
    </row>
    <row r="179" spans="1:19">
      <c r="A179" s="10" t="s">
        <v>193</v>
      </c>
      <c r="H179" s="41"/>
      <c r="I179" s="41"/>
      <c r="J179" s="41"/>
      <c r="K179" s="43">
        <v>7.9999999815072442E-4</v>
      </c>
      <c r="L179" s="43">
        <v>0</v>
      </c>
      <c r="M179" s="45"/>
      <c r="N179" s="4">
        <f t="shared" si="30"/>
        <v>0</v>
      </c>
      <c r="O179" s="10">
        <f t="shared" si="26"/>
        <v>0</v>
      </c>
      <c r="P179" s="10"/>
      <c r="Q179" s="10"/>
      <c r="R179" s="4">
        <f t="shared" si="29"/>
        <v>7.9999999815072442E-4</v>
      </c>
      <c r="S179" s="4" t="str">
        <f t="shared" si="24"/>
        <v>№152 сбыт</v>
      </c>
    </row>
    <row r="180" spans="1:19">
      <c r="A180" s="40" t="s">
        <v>194</v>
      </c>
      <c r="B180" s="41">
        <v>896.66</v>
      </c>
      <c r="C180" s="41">
        <v>504.02000000000004</v>
      </c>
      <c r="D180" s="41">
        <v>1400.69</v>
      </c>
      <c r="E180" s="42">
        <v>896.66</v>
      </c>
      <c r="F180" s="42">
        <v>504.03000000000003</v>
      </c>
      <c r="G180" s="42">
        <v>1400.69</v>
      </c>
      <c r="H180" s="41">
        <f t="shared" si="25"/>
        <v>0</v>
      </c>
      <c r="I180" s="41">
        <f t="shared" si="25"/>
        <v>9.9999999999909051E-3</v>
      </c>
      <c r="J180" s="41">
        <f t="shared" si="25"/>
        <v>0</v>
      </c>
      <c r="K180" s="43">
        <v>-1.2774999999997385</v>
      </c>
      <c r="L180" s="43">
        <v>0</v>
      </c>
      <c r="M180" s="43">
        <f>H180*M$6</f>
        <v>0</v>
      </c>
      <c r="N180" s="44">
        <f t="shared" si="30"/>
        <v>2.6499999999975897E-2</v>
      </c>
      <c r="O180" s="40">
        <f t="shared" si="26"/>
        <v>2.6499999999975897E-2</v>
      </c>
      <c r="P180" s="40"/>
      <c r="Q180" s="40"/>
      <c r="R180" s="44">
        <f t="shared" si="29"/>
        <v>-1.3039999999997145</v>
      </c>
      <c r="S180" s="44" t="str">
        <f t="shared" si="24"/>
        <v xml:space="preserve">№153 </v>
      </c>
    </row>
    <row r="181" spans="1:19">
      <c r="A181" s="10" t="s">
        <v>195</v>
      </c>
      <c r="H181" s="41"/>
      <c r="I181" s="41"/>
      <c r="J181" s="41"/>
      <c r="K181" s="43">
        <v>1067.9003999999973</v>
      </c>
      <c r="L181" s="43">
        <v>0</v>
      </c>
      <c r="M181" s="41"/>
      <c r="N181" s="4">
        <f t="shared" si="30"/>
        <v>0</v>
      </c>
      <c r="O181" s="10">
        <f t="shared" si="26"/>
        <v>0</v>
      </c>
      <c r="P181" s="10"/>
      <c r="Q181" s="10"/>
      <c r="R181" s="4">
        <f t="shared" si="29"/>
        <v>1067.9003999999973</v>
      </c>
      <c r="S181" s="4" t="str">
        <f t="shared" si="24"/>
        <v>№154</v>
      </c>
    </row>
    <row r="182" spans="1:19">
      <c r="A182" s="40" t="s">
        <v>196</v>
      </c>
      <c r="B182" s="41">
        <v>10603.9</v>
      </c>
      <c r="C182" s="41">
        <v>4409.2</v>
      </c>
      <c r="D182" s="41">
        <v>15013.11</v>
      </c>
      <c r="E182" s="42">
        <v>10733.33</v>
      </c>
      <c r="F182" s="42">
        <v>4488.9400000000005</v>
      </c>
      <c r="G182" s="42">
        <v>15222.28</v>
      </c>
      <c r="H182" s="41">
        <f t="shared" si="25"/>
        <v>129.43000000000029</v>
      </c>
      <c r="I182" s="41">
        <f t="shared" si="25"/>
        <v>79.740000000000691</v>
      </c>
      <c r="J182" s="41">
        <f t="shared" si="25"/>
        <v>209.17000000000007</v>
      </c>
      <c r="K182" s="43">
        <v>-849.07949999999619</v>
      </c>
      <c r="L182" s="43">
        <v>0</v>
      </c>
      <c r="M182" s="43">
        <f>H182*M$6</f>
        <v>882.712600000002</v>
      </c>
      <c r="N182" s="44">
        <f t="shared" si="30"/>
        <v>211.31100000000183</v>
      </c>
      <c r="O182" s="40">
        <f t="shared" si="26"/>
        <v>1094.0236000000039</v>
      </c>
      <c r="P182" s="40"/>
      <c r="Q182" s="40"/>
      <c r="R182" s="44">
        <f t="shared" si="29"/>
        <v>-1943.1031</v>
      </c>
      <c r="S182" s="44" t="str">
        <f t="shared" si="24"/>
        <v>№155</v>
      </c>
    </row>
    <row r="183" spans="1:19">
      <c r="A183" s="10" t="s">
        <v>197</v>
      </c>
      <c r="H183" s="41"/>
      <c r="I183" s="41"/>
      <c r="J183" s="41"/>
      <c r="K183" s="43">
        <v>73.655600000003687</v>
      </c>
      <c r="L183" s="43">
        <v>0</v>
      </c>
      <c r="M183" s="41"/>
      <c r="N183" s="4">
        <f t="shared" si="30"/>
        <v>0</v>
      </c>
      <c r="O183" s="10">
        <f t="shared" si="26"/>
        <v>0</v>
      </c>
      <c r="P183" s="10"/>
      <c r="Q183" s="10"/>
      <c r="R183" s="4">
        <f t="shared" si="29"/>
        <v>73.655600000003687</v>
      </c>
      <c r="S183" s="4" t="str">
        <f t="shared" si="24"/>
        <v>№156 сбыт</v>
      </c>
    </row>
    <row r="184" spans="1:19">
      <c r="A184" s="40" t="s">
        <v>198</v>
      </c>
      <c r="H184" s="41"/>
      <c r="I184" s="41"/>
      <c r="J184" s="41"/>
      <c r="K184" s="43">
        <v>-9825.1943999999985</v>
      </c>
      <c r="L184" s="43">
        <v>0</v>
      </c>
      <c r="M184" s="43">
        <f>H184*M$6</f>
        <v>0</v>
      </c>
      <c r="N184" s="44">
        <f t="shared" si="30"/>
        <v>0</v>
      </c>
      <c r="O184" s="40">
        <f t="shared" si="26"/>
        <v>0</v>
      </c>
      <c r="P184" s="40"/>
      <c r="Q184" s="40"/>
      <c r="R184" s="44">
        <f t="shared" si="29"/>
        <v>-9825.1943999999985</v>
      </c>
      <c r="S184" s="44" t="str">
        <f t="shared" si="24"/>
        <v>№157</v>
      </c>
    </row>
    <row r="185" spans="1:19">
      <c r="A185" s="10" t="s">
        <v>199</v>
      </c>
      <c r="B185" s="41">
        <v>16612.490000000002</v>
      </c>
      <c r="C185" s="41">
        <v>9995.7900000000009</v>
      </c>
      <c r="D185" s="41">
        <v>26610.09</v>
      </c>
      <c r="E185" s="42">
        <v>16612.490000000002</v>
      </c>
      <c r="F185" s="42">
        <v>9995.7900000000009</v>
      </c>
      <c r="G185" s="42">
        <v>26610.09</v>
      </c>
      <c r="H185" s="41">
        <f t="shared" si="25"/>
        <v>0</v>
      </c>
      <c r="I185" s="41">
        <f t="shared" si="25"/>
        <v>0</v>
      </c>
      <c r="J185" s="41">
        <f t="shared" si="25"/>
        <v>0</v>
      </c>
      <c r="K185" s="43">
        <v>-6126.7397000000092</v>
      </c>
      <c r="L185" s="43">
        <v>6127</v>
      </c>
      <c r="M185" s="45">
        <f>H185*M$6</f>
        <v>0</v>
      </c>
      <c r="N185" s="4">
        <f t="shared" si="30"/>
        <v>0</v>
      </c>
      <c r="O185" s="10">
        <f t="shared" si="26"/>
        <v>0</v>
      </c>
      <c r="P185" s="10"/>
      <c r="Q185" s="10"/>
      <c r="R185" s="4">
        <f t="shared" si="29"/>
        <v>0.26029999999082065</v>
      </c>
      <c r="S185" s="4" t="str">
        <f t="shared" si="24"/>
        <v xml:space="preserve">№158 </v>
      </c>
    </row>
    <row r="186" spans="1:19">
      <c r="A186" s="40" t="s">
        <v>200</v>
      </c>
      <c r="H186" s="41"/>
      <c r="I186" s="41"/>
      <c r="J186" s="41"/>
      <c r="K186" s="43">
        <v>7119.9991</v>
      </c>
      <c r="L186" s="43">
        <v>0</v>
      </c>
      <c r="M186" s="43"/>
      <c r="N186" s="44"/>
      <c r="O186" s="40"/>
      <c r="P186" s="40"/>
      <c r="Q186" s="40"/>
      <c r="R186" s="44">
        <f t="shared" si="29"/>
        <v>7119.9991</v>
      </c>
      <c r="S186" s="44" t="str">
        <f t="shared" si="24"/>
        <v>№159снят</v>
      </c>
    </row>
    <row r="187" spans="1:19">
      <c r="A187" s="10" t="s">
        <v>201</v>
      </c>
      <c r="B187" s="41">
        <v>6163.81</v>
      </c>
      <c r="C187" s="41">
        <v>1832.05</v>
      </c>
      <c r="D187" s="41">
        <v>7996</v>
      </c>
      <c r="E187" s="42">
        <v>6168.47</v>
      </c>
      <c r="F187" s="42">
        <v>1836.27</v>
      </c>
      <c r="G187" s="42">
        <v>8004.88</v>
      </c>
      <c r="H187" s="41">
        <f t="shared" si="25"/>
        <v>4.6599999999998545</v>
      </c>
      <c r="I187" s="41">
        <f t="shared" si="25"/>
        <v>4.2200000000000273</v>
      </c>
      <c r="J187" s="41">
        <f t="shared" si="25"/>
        <v>8.8800000000001091</v>
      </c>
      <c r="K187" s="43">
        <v>5103.1719999999959</v>
      </c>
      <c r="L187" s="43">
        <v>0</v>
      </c>
      <c r="M187" s="10">
        <f t="shared" ref="M187:N190" si="32">H187*M$6</f>
        <v>31.781199999999007</v>
      </c>
      <c r="N187" s="4">
        <f t="shared" si="32"/>
        <v>11.183000000000073</v>
      </c>
      <c r="O187" s="10">
        <f t="shared" si="26"/>
        <v>42.964199999999082</v>
      </c>
      <c r="P187" s="10"/>
      <c r="Q187" s="10"/>
      <c r="R187" s="4">
        <f t="shared" si="29"/>
        <v>5060.2077999999965</v>
      </c>
      <c r="S187" s="4" t="str">
        <f t="shared" si="24"/>
        <v>№159а\1</v>
      </c>
    </row>
    <row r="188" spans="1:19">
      <c r="A188" s="40" t="s">
        <v>202</v>
      </c>
      <c r="B188" s="41">
        <v>1716.63</v>
      </c>
      <c r="C188" s="41">
        <v>696.32</v>
      </c>
      <c r="D188" s="41">
        <v>2412.9900000000002</v>
      </c>
      <c r="E188" s="42">
        <v>1725.5900000000001</v>
      </c>
      <c r="F188" s="42">
        <v>706.27</v>
      </c>
      <c r="G188" s="42">
        <v>2431.9</v>
      </c>
      <c r="H188" s="41">
        <f t="shared" si="25"/>
        <v>8.9600000000000364</v>
      </c>
      <c r="I188" s="41">
        <f t="shared" si="25"/>
        <v>9.9499999999999318</v>
      </c>
      <c r="J188" s="41">
        <f t="shared" si="25"/>
        <v>18.909999999999854</v>
      </c>
      <c r="K188" s="43">
        <v>-167.85660000000254</v>
      </c>
      <c r="L188" s="43">
        <v>0</v>
      </c>
      <c r="M188" s="43">
        <f t="shared" si="32"/>
        <v>61.107200000000248</v>
      </c>
      <c r="N188" s="44">
        <f t="shared" si="32"/>
        <v>26.367499999999819</v>
      </c>
      <c r="O188" s="40">
        <f t="shared" si="26"/>
        <v>87.47470000000007</v>
      </c>
      <c r="P188" s="40"/>
      <c r="Q188" s="40"/>
      <c r="R188" s="44">
        <f t="shared" si="29"/>
        <v>-255.33130000000261</v>
      </c>
      <c r="S188" s="44" t="str">
        <f t="shared" si="24"/>
        <v xml:space="preserve">№159а\2 </v>
      </c>
    </row>
    <row r="189" spans="1:19" ht="16.5" thickBot="1">
      <c r="A189" s="10" t="s">
        <v>203</v>
      </c>
      <c r="B189" s="41">
        <v>6723.83</v>
      </c>
      <c r="C189" s="41">
        <v>3105.42</v>
      </c>
      <c r="D189" s="41">
        <v>9829.34</v>
      </c>
      <c r="E189" s="42">
        <v>6760.58</v>
      </c>
      <c r="F189" s="42">
        <v>3149.9</v>
      </c>
      <c r="G189" s="42">
        <v>9910.58</v>
      </c>
      <c r="H189" s="41">
        <f t="shared" si="25"/>
        <v>36.75</v>
      </c>
      <c r="I189" s="41">
        <f t="shared" si="25"/>
        <v>44.480000000000018</v>
      </c>
      <c r="J189" s="41">
        <f t="shared" si="25"/>
        <v>81.239999999999782</v>
      </c>
      <c r="K189" s="43">
        <v>-2078.7950999999985</v>
      </c>
      <c r="L189" s="43">
        <v>0</v>
      </c>
      <c r="M189" s="45">
        <f t="shared" si="32"/>
        <v>250.63500000000002</v>
      </c>
      <c r="N189" s="4">
        <f t="shared" si="32"/>
        <v>117.87200000000004</v>
      </c>
      <c r="O189" s="10">
        <f t="shared" si="26"/>
        <v>368.50700000000006</v>
      </c>
      <c r="P189" s="10"/>
      <c r="Q189" s="10"/>
      <c r="R189" s="4">
        <f t="shared" si="29"/>
        <v>-2447.3020999999985</v>
      </c>
      <c r="S189" s="4" t="str">
        <f t="shared" si="24"/>
        <v>№160</v>
      </c>
    </row>
    <row r="190" spans="1:19" ht="16.5" thickBot="1">
      <c r="A190" s="40" t="s">
        <v>204</v>
      </c>
      <c r="E190" s="42"/>
      <c r="F190" s="42"/>
      <c r="G190" s="49"/>
      <c r="H190" s="41"/>
      <c r="I190" s="41"/>
      <c r="J190" s="41"/>
      <c r="K190" s="43">
        <v>0</v>
      </c>
      <c r="L190" s="43">
        <v>0</v>
      </c>
      <c r="M190" s="43">
        <f t="shared" si="32"/>
        <v>0</v>
      </c>
      <c r="N190" s="44">
        <f t="shared" si="32"/>
        <v>0</v>
      </c>
      <c r="O190" s="40">
        <f t="shared" si="26"/>
        <v>0</v>
      </c>
      <c r="P190" s="40"/>
      <c r="Q190" s="40"/>
      <c r="R190" s="44">
        <f t="shared" si="29"/>
        <v>0</v>
      </c>
      <c r="S190" s="44" t="str">
        <f t="shared" si="24"/>
        <v>№161 снят</v>
      </c>
    </row>
    <row r="191" spans="1:19" ht="16.5" thickBot="1">
      <c r="A191" s="10" t="s">
        <v>205</v>
      </c>
      <c r="B191" s="41"/>
      <c r="C191" s="41"/>
      <c r="D191" s="48"/>
      <c r="H191" s="41"/>
      <c r="I191" s="41"/>
      <c r="J191" s="41"/>
      <c r="K191" s="43">
        <v>2.0099999910598854E-3</v>
      </c>
      <c r="L191" s="43">
        <v>0</v>
      </c>
      <c r="M191" s="41"/>
      <c r="N191" s="4">
        <f>I191*N$6</f>
        <v>0</v>
      </c>
      <c r="O191" s="10">
        <f t="shared" si="26"/>
        <v>0</v>
      </c>
      <c r="P191" s="10"/>
      <c r="Q191" s="10"/>
      <c r="R191" s="4">
        <f t="shared" si="29"/>
        <v>2.0099999910598854E-3</v>
      </c>
      <c r="S191" s="4" t="str">
        <f t="shared" si="24"/>
        <v>№161 3фсбыт</v>
      </c>
    </row>
    <row r="192" spans="1:19">
      <c r="A192" s="40" t="s">
        <v>206</v>
      </c>
      <c r="B192" s="41">
        <v>1382.66</v>
      </c>
      <c r="C192" s="41">
        <v>557.18000000000006</v>
      </c>
      <c r="D192" s="41">
        <v>1939.8500000000001</v>
      </c>
      <c r="E192" s="42">
        <v>1608.54</v>
      </c>
      <c r="F192" s="42">
        <v>570.62</v>
      </c>
      <c r="G192" s="42">
        <v>2179.16</v>
      </c>
      <c r="H192" s="41">
        <f t="shared" si="25"/>
        <v>225.87999999999988</v>
      </c>
      <c r="I192" s="41">
        <f t="shared" si="25"/>
        <v>13.439999999999941</v>
      </c>
      <c r="J192" s="41">
        <f t="shared" si="25"/>
        <v>239.30999999999972</v>
      </c>
      <c r="K192" s="43">
        <v>-917.17950000000064</v>
      </c>
      <c r="L192" s="43">
        <v>0</v>
      </c>
      <c r="M192" s="43">
        <f>H192*M$6</f>
        <v>1540.5015999999994</v>
      </c>
      <c r="N192" s="44">
        <f>I192*N$6</f>
        <v>35.615999999999843</v>
      </c>
      <c r="O192" s="40">
        <f t="shared" si="26"/>
        <v>1576.1175999999991</v>
      </c>
      <c r="P192" s="40"/>
      <c r="Q192" s="40"/>
      <c r="R192" s="44">
        <f t="shared" si="29"/>
        <v>-2493.2970999999998</v>
      </c>
      <c r="S192" s="44" t="str">
        <f t="shared" si="24"/>
        <v>№161а</v>
      </c>
    </row>
    <row r="193" spans="1:19">
      <c r="A193" s="10" t="s">
        <v>207</v>
      </c>
      <c r="B193" s="41">
        <v>82.05</v>
      </c>
      <c r="C193" s="41">
        <v>57.09</v>
      </c>
      <c r="D193" s="41">
        <v>139.16</v>
      </c>
      <c r="E193" s="42">
        <v>82.05</v>
      </c>
      <c r="F193" s="42">
        <v>57.09</v>
      </c>
      <c r="G193" s="42">
        <v>139.16</v>
      </c>
      <c r="H193" s="41">
        <f t="shared" si="25"/>
        <v>0</v>
      </c>
      <c r="I193" s="41">
        <f t="shared" si="25"/>
        <v>0</v>
      </c>
      <c r="J193" s="41">
        <f t="shared" si="25"/>
        <v>0</v>
      </c>
      <c r="K193" s="43">
        <v>-22.866999999999749</v>
      </c>
      <c r="L193" s="43">
        <v>0</v>
      </c>
      <c r="M193" s="45">
        <f>H193*M$6</f>
        <v>0</v>
      </c>
      <c r="N193" s="4">
        <f>I193*N$6</f>
        <v>0</v>
      </c>
      <c r="O193" s="10">
        <f t="shared" si="26"/>
        <v>0</v>
      </c>
      <c r="P193" s="10"/>
      <c r="Q193" s="10"/>
      <c r="R193" s="4">
        <f t="shared" si="29"/>
        <v>-22.866999999999749</v>
      </c>
      <c r="S193" s="4" t="str">
        <f t="shared" si="24"/>
        <v>№162</v>
      </c>
    </row>
    <row r="194" spans="1:19">
      <c r="A194" s="40" t="s">
        <v>208</v>
      </c>
      <c r="H194" s="41"/>
      <c r="I194" s="41"/>
      <c r="J194" s="41"/>
      <c r="K194" s="43">
        <v>0.45970000000124855</v>
      </c>
      <c r="L194" s="43">
        <v>0</v>
      </c>
      <c r="M194" s="43"/>
      <c r="N194" s="44">
        <f>I194*N$6</f>
        <v>0</v>
      </c>
      <c r="O194" s="40">
        <f t="shared" si="26"/>
        <v>0</v>
      </c>
      <c r="P194" s="40"/>
      <c r="Q194" s="40"/>
      <c r="R194" s="44">
        <f t="shared" si="29"/>
        <v>0.45970000000124855</v>
      </c>
      <c r="S194" s="44" t="str">
        <f t="shared" si="24"/>
        <v>№163сбыт</v>
      </c>
    </row>
    <row r="195" spans="1:19">
      <c r="A195" s="10" t="s">
        <v>209</v>
      </c>
      <c r="H195" s="41"/>
      <c r="I195" s="41"/>
      <c r="J195" s="41"/>
      <c r="K195" s="43">
        <v>9.9999999561184438E-4</v>
      </c>
      <c r="L195" s="43">
        <v>0</v>
      </c>
      <c r="M195" s="45">
        <f>H195*M$6</f>
        <v>0</v>
      </c>
      <c r="N195" s="4">
        <f>I195*N$6</f>
        <v>0</v>
      </c>
      <c r="O195" s="10">
        <f t="shared" si="26"/>
        <v>0</v>
      </c>
      <c r="P195" s="10"/>
      <c r="Q195" s="10"/>
      <c r="R195" s="4">
        <f t="shared" si="29"/>
        <v>9.9999999561184438E-4</v>
      </c>
      <c r="S195" s="4" t="str">
        <f t="shared" si="24"/>
        <v>№164</v>
      </c>
    </row>
    <row r="196" spans="1:19">
      <c r="A196" s="40" t="s">
        <v>210</v>
      </c>
      <c r="H196" s="41"/>
      <c r="I196" s="41"/>
      <c r="J196" s="41"/>
      <c r="K196" s="43">
        <v>-994.21100000000354</v>
      </c>
      <c r="L196" s="43">
        <v>994.61</v>
      </c>
      <c r="M196" s="43"/>
      <c r="N196" s="44"/>
      <c r="O196" s="40"/>
      <c r="P196" s="40"/>
      <c r="Q196" s="40"/>
      <c r="R196" s="44">
        <f t="shared" si="29"/>
        <v>0.39899999999647662</v>
      </c>
      <c r="S196" s="44" t="str">
        <f t="shared" si="24"/>
        <v>№165</v>
      </c>
    </row>
    <row r="197" spans="1:19">
      <c r="A197" s="10" t="s">
        <v>211</v>
      </c>
      <c r="B197" s="41">
        <v>3026.73</v>
      </c>
      <c r="C197" s="41">
        <v>4017.86</v>
      </c>
      <c r="D197" s="41">
        <v>7044.72</v>
      </c>
      <c r="E197" s="42">
        <v>3153.13</v>
      </c>
      <c r="F197" s="42">
        <v>4050.35</v>
      </c>
      <c r="G197" s="42">
        <v>7203.6100000000006</v>
      </c>
      <c r="H197" s="41">
        <f t="shared" si="25"/>
        <v>126.40000000000009</v>
      </c>
      <c r="I197" s="41">
        <f t="shared" si="25"/>
        <v>32.489999999999782</v>
      </c>
      <c r="J197" s="41">
        <f t="shared" si="25"/>
        <v>158.89000000000033</v>
      </c>
      <c r="K197" s="43">
        <v>7699.1192999999985</v>
      </c>
      <c r="L197" s="43">
        <v>0</v>
      </c>
      <c r="M197" s="45">
        <f>H197*M$6</f>
        <v>862.04800000000068</v>
      </c>
      <c r="N197" s="4">
        <f>I197*N$6</f>
        <v>86.098499999999419</v>
      </c>
      <c r="O197" s="10">
        <f t="shared" si="26"/>
        <v>948.14650000000006</v>
      </c>
      <c r="P197" s="10"/>
      <c r="Q197" s="10"/>
      <c r="R197" s="4">
        <f t="shared" si="29"/>
        <v>6750.9727999999986</v>
      </c>
      <c r="S197" s="4" t="str">
        <f t="shared" si="24"/>
        <v>№166</v>
      </c>
    </row>
    <row r="198" spans="1:19">
      <c r="A198" s="40" t="s">
        <v>212</v>
      </c>
      <c r="H198" s="41"/>
      <c r="I198" s="41"/>
      <c r="J198" s="41"/>
      <c r="K198" s="43">
        <v>2562.8873000000031</v>
      </c>
      <c r="L198" s="43">
        <v>0</v>
      </c>
      <c r="M198" s="43"/>
      <c r="N198" s="44">
        <f t="shared" ref="N198:N203" si="33">I198*N$6</f>
        <v>0</v>
      </c>
      <c r="O198" s="40">
        <f t="shared" si="26"/>
        <v>0</v>
      </c>
      <c r="P198" s="40"/>
      <c r="Q198" s="40"/>
      <c r="R198" s="44">
        <f t="shared" si="29"/>
        <v>2562.8873000000031</v>
      </c>
      <c r="S198" s="44" t="str">
        <f t="shared" si="24"/>
        <v>№167</v>
      </c>
    </row>
    <row r="199" spans="1:19">
      <c r="A199" s="10" t="s">
        <v>213</v>
      </c>
      <c r="B199" s="41">
        <v>10510.22</v>
      </c>
      <c r="C199" s="41">
        <v>5922.33</v>
      </c>
      <c r="D199" s="41">
        <v>16432.560000000001</v>
      </c>
      <c r="E199" s="42">
        <v>10510.22</v>
      </c>
      <c r="F199" s="42">
        <v>5922.33</v>
      </c>
      <c r="G199" s="42">
        <v>16432.560000000001</v>
      </c>
      <c r="H199" s="41">
        <f t="shared" si="25"/>
        <v>0</v>
      </c>
      <c r="I199" s="41">
        <f t="shared" si="25"/>
        <v>0</v>
      </c>
      <c r="J199" s="41">
        <f t="shared" si="25"/>
        <v>0</v>
      </c>
      <c r="K199" s="43">
        <v>26.260400000006239</v>
      </c>
      <c r="L199" s="43">
        <v>0</v>
      </c>
      <c r="M199" s="45">
        <f>H199*M$6</f>
        <v>0</v>
      </c>
      <c r="N199" s="4">
        <f t="shared" si="33"/>
        <v>0</v>
      </c>
      <c r="O199" s="10">
        <f t="shared" si="26"/>
        <v>0</v>
      </c>
      <c r="P199" s="10"/>
      <c r="Q199" s="10"/>
      <c r="R199" s="4">
        <f t="shared" si="29"/>
        <v>26.260400000006239</v>
      </c>
      <c r="S199" s="4" t="str">
        <f t="shared" si="24"/>
        <v>№168</v>
      </c>
    </row>
    <row r="200" spans="1:19">
      <c r="A200" s="40" t="s">
        <v>214</v>
      </c>
      <c r="B200" s="41">
        <v>993.98</v>
      </c>
      <c r="C200" s="41">
        <v>351.28000000000003</v>
      </c>
      <c r="D200" s="41">
        <v>1345.27</v>
      </c>
      <c r="E200" s="42">
        <v>1010.88</v>
      </c>
      <c r="F200" s="42">
        <v>355.63</v>
      </c>
      <c r="G200" s="42">
        <v>1366.52</v>
      </c>
      <c r="H200" s="41">
        <f t="shared" si="25"/>
        <v>16.899999999999977</v>
      </c>
      <c r="I200" s="41">
        <f t="shared" si="25"/>
        <v>4.3499999999999659</v>
      </c>
      <c r="J200" s="41">
        <f t="shared" si="25"/>
        <v>21.25</v>
      </c>
      <c r="K200" s="43">
        <v>4181.7017999999998</v>
      </c>
      <c r="L200" s="43">
        <v>0</v>
      </c>
      <c r="M200" s="43">
        <f>H200*M$6</f>
        <v>115.25799999999985</v>
      </c>
      <c r="N200" s="44">
        <f t="shared" si="33"/>
        <v>11.527499999999909</v>
      </c>
      <c r="O200" s="40">
        <f t="shared" si="26"/>
        <v>126.78549999999976</v>
      </c>
      <c r="P200" s="40"/>
      <c r="Q200" s="40"/>
      <c r="R200" s="44">
        <f t="shared" si="29"/>
        <v>4054.9162999999999</v>
      </c>
      <c r="S200" s="44" t="str">
        <f t="shared" si="24"/>
        <v>№169</v>
      </c>
    </row>
    <row r="201" spans="1:19">
      <c r="A201" s="10" t="s">
        <v>215</v>
      </c>
      <c r="B201" s="41">
        <v>7155.51</v>
      </c>
      <c r="C201" s="41">
        <v>3525.4900000000002</v>
      </c>
      <c r="D201" s="41">
        <v>10681.01</v>
      </c>
      <c r="E201" s="42">
        <v>7301.37</v>
      </c>
      <c r="F201" s="42">
        <v>3541.32</v>
      </c>
      <c r="G201" s="42">
        <v>10842.7</v>
      </c>
      <c r="H201" s="41">
        <f t="shared" si="25"/>
        <v>145.85999999999967</v>
      </c>
      <c r="I201" s="41">
        <f t="shared" si="25"/>
        <v>15.829999999999927</v>
      </c>
      <c r="J201" s="41">
        <f t="shared" si="25"/>
        <v>161.69000000000051</v>
      </c>
      <c r="K201" s="43">
        <v>-2456.0083000000027</v>
      </c>
      <c r="L201" s="43">
        <v>0</v>
      </c>
      <c r="M201" s="45">
        <f>H201*M$6</f>
        <v>994.76519999999778</v>
      </c>
      <c r="N201" s="4">
        <f t="shared" si="33"/>
        <v>41.949499999999809</v>
      </c>
      <c r="O201" s="10">
        <f t="shared" si="26"/>
        <v>1036.7146999999975</v>
      </c>
      <c r="P201" s="10"/>
      <c r="Q201" s="10"/>
      <c r="R201" s="4">
        <f t="shared" si="29"/>
        <v>-3492.723</v>
      </c>
      <c r="S201" s="4" t="str">
        <f t="shared" si="24"/>
        <v>№170</v>
      </c>
    </row>
    <row r="202" spans="1:19">
      <c r="A202" s="40" t="s">
        <v>216</v>
      </c>
      <c r="H202" s="41"/>
      <c r="I202" s="41"/>
      <c r="J202" s="41"/>
      <c r="K202" s="43">
        <v>18.241000000005442</v>
      </c>
      <c r="L202" s="43">
        <v>0</v>
      </c>
      <c r="M202" s="43">
        <f>H202*M$6</f>
        <v>0</v>
      </c>
      <c r="N202" s="44">
        <f t="shared" si="33"/>
        <v>0</v>
      </c>
      <c r="O202" s="40">
        <f t="shared" si="26"/>
        <v>0</v>
      </c>
      <c r="P202" s="40"/>
      <c r="Q202" s="40"/>
      <c r="R202" s="44">
        <f t="shared" si="29"/>
        <v>18.241000000005442</v>
      </c>
      <c r="S202" s="44" t="str">
        <f t="shared" si="24"/>
        <v>№171 сбыт</v>
      </c>
    </row>
    <row r="203" spans="1:19">
      <c r="A203" s="10" t="s">
        <v>217</v>
      </c>
      <c r="H203" s="41"/>
      <c r="I203" s="41"/>
      <c r="J203" s="41"/>
      <c r="K203" s="43">
        <v>1.4999999998508429E-3</v>
      </c>
      <c r="L203" s="43">
        <v>0</v>
      </c>
      <c r="M203" s="45">
        <f>H203*M$6</f>
        <v>0</v>
      </c>
      <c r="N203" s="4">
        <f t="shared" si="33"/>
        <v>0</v>
      </c>
      <c r="O203" s="10">
        <f t="shared" si="26"/>
        <v>0</v>
      </c>
      <c r="P203" s="10"/>
      <c r="Q203" s="10"/>
      <c r="R203" s="4">
        <f t="shared" si="29"/>
        <v>1.4999999998508429E-3</v>
      </c>
      <c r="S203" s="4" t="str">
        <f t="shared" ref="S203:S266" si="34">A203</f>
        <v>№172 сбыт</v>
      </c>
    </row>
    <row r="204" spans="1:19">
      <c r="A204" s="40" t="s">
        <v>218</v>
      </c>
      <c r="B204" s="41"/>
      <c r="C204" s="41"/>
      <c r="D204" s="41"/>
      <c r="E204" s="42"/>
      <c r="F204" s="42"/>
      <c r="G204" s="42"/>
      <c r="H204" s="41"/>
      <c r="I204" s="41"/>
      <c r="J204" s="41"/>
      <c r="K204" s="43">
        <v>105.44470000000439</v>
      </c>
      <c r="L204" s="43">
        <v>0</v>
      </c>
      <c r="M204" s="43"/>
      <c r="N204" s="44"/>
      <c r="O204" s="40"/>
      <c r="P204" s="40"/>
      <c r="Q204" s="40"/>
      <c r="R204" s="44">
        <f t="shared" si="29"/>
        <v>105.44470000000439</v>
      </c>
      <c r="S204" s="44" t="str">
        <f t="shared" si="34"/>
        <v>№173 сбыт</v>
      </c>
    </row>
    <row r="205" spans="1:19">
      <c r="A205" s="10" t="s">
        <v>219</v>
      </c>
      <c r="H205" s="41"/>
      <c r="I205" s="41"/>
      <c r="J205" s="41"/>
      <c r="K205" s="43">
        <v>-225.76390000000123</v>
      </c>
      <c r="L205" s="43">
        <v>225.75</v>
      </c>
      <c r="M205" s="45"/>
      <c r="N205" s="4">
        <f>I205*N$6</f>
        <v>0</v>
      </c>
      <c r="O205" s="10">
        <f t="shared" ref="O205:O268" si="35">SUM(M205:N205)</f>
        <v>0</v>
      </c>
      <c r="P205" s="10"/>
      <c r="Q205" s="10"/>
      <c r="R205" s="4">
        <f t="shared" si="29"/>
        <v>-1.3900000001228818E-2</v>
      </c>
      <c r="S205" s="4" t="str">
        <f t="shared" si="34"/>
        <v xml:space="preserve">№174 </v>
      </c>
    </row>
    <row r="206" spans="1:19">
      <c r="A206" s="40" t="s">
        <v>220</v>
      </c>
      <c r="H206" s="41"/>
      <c r="I206" s="41"/>
      <c r="J206" s="41"/>
      <c r="K206" s="43">
        <v>0.80379999999695428</v>
      </c>
      <c r="L206" s="43">
        <v>0</v>
      </c>
      <c r="M206" s="43"/>
      <c r="N206" s="44">
        <f>I206*N$6</f>
        <v>0</v>
      </c>
      <c r="O206" s="40">
        <f t="shared" si="35"/>
        <v>0</v>
      </c>
      <c r="P206" s="40"/>
      <c r="Q206" s="40"/>
      <c r="R206" s="44">
        <f t="shared" si="29"/>
        <v>0.80379999999695428</v>
      </c>
      <c r="S206" s="44" t="str">
        <f t="shared" si="34"/>
        <v>№175 сбыт</v>
      </c>
    </row>
    <row r="207" spans="1:19">
      <c r="A207" s="10" t="s">
        <v>221</v>
      </c>
      <c r="H207" s="41"/>
      <c r="I207" s="41"/>
      <c r="J207" s="41"/>
      <c r="K207" s="43">
        <v>-3.8000000022293534E-3</v>
      </c>
      <c r="L207" s="43">
        <v>0</v>
      </c>
      <c r="M207" s="45"/>
      <c r="N207" s="4"/>
      <c r="O207" s="10"/>
      <c r="P207" s="10"/>
      <c r="Q207" s="10"/>
      <c r="R207" s="4">
        <f t="shared" si="29"/>
        <v>-3.8000000022293534E-3</v>
      </c>
      <c r="S207" s="4" t="str">
        <f t="shared" si="34"/>
        <v xml:space="preserve">№176\1 </v>
      </c>
    </row>
    <row r="208" spans="1:19">
      <c r="A208" s="40" t="s">
        <v>222</v>
      </c>
      <c r="H208" s="41"/>
      <c r="I208" s="41"/>
      <c r="J208" s="41"/>
      <c r="K208" s="43">
        <v>3.0000000042491592E-3</v>
      </c>
      <c r="L208" s="43">
        <v>0</v>
      </c>
      <c r="M208" s="43"/>
      <c r="N208" s="44"/>
      <c r="O208" s="40"/>
      <c r="P208" s="40"/>
      <c r="Q208" s="40"/>
      <c r="R208" s="44">
        <f t="shared" si="29"/>
        <v>3.0000000042491592E-3</v>
      </c>
      <c r="S208" s="44" t="str">
        <f t="shared" si="34"/>
        <v xml:space="preserve">№176\2 </v>
      </c>
    </row>
    <row r="209" spans="1:19">
      <c r="A209" s="10" t="s">
        <v>223</v>
      </c>
      <c r="B209" s="41">
        <v>8399.49</v>
      </c>
      <c r="C209" s="41">
        <v>2250.66</v>
      </c>
      <c r="D209" s="41">
        <v>10650.15</v>
      </c>
      <c r="E209" s="42">
        <v>8426.44</v>
      </c>
      <c r="F209" s="42">
        <v>2251.88</v>
      </c>
      <c r="G209" s="42">
        <v>10678.33</v>
      </c>
      <c r="H209" s="41">
        <f t="shared" ref="H209:J263" si="36">E209-B209</f>
        <v>26.950000000000728</v>
      </c>
      <c r="I209" s="41">
        <f t="shared" si="36"/>
        <v>1.2200000000002547</v>
      </c>
      <c r="J209" s="41">
        <f t="shared" si="36"/>
        <v>28.180000000000291</v>
      </c>
      <c r="K209" s="43">
        <v>-1711.2894999999974</v>
      </c>
      <c r="L209" s="43">
        <v>0</v>
      </c>
      <c r="M209" s="45">
        <f t="shared" ref="M209:N222" si="37">H209*M$6</f>
        <v>183.79900000000498</v>
      </c>
      <c r="N209" s="4">
        <f t="shared" si="37"/>
        <v>3.2330000000006747</v>
      </c>
      <c r="O209" s="10">
        <f t="shared" si="35"/>
        <v>187.03200000000567</v>
      </c>
      <c r="P209" s="10"/>
      <c r="Q209" s="10"/>
      <c r="R209" s="4">
        <f t="shared" si="29"/>
        <v>-1898.321500000003</v>
      </c>
      <c r="S209" s="4" t="str">
        <f t="shared" si="34"/>
        <v xml:space="preserve">№177 </v>
      </c>
    </row>
    <row r="210" spans="1:19">
      <c r="A210" s="40" t="s">
        <v>224</v>
      </c>
      <c r="B210" s="41">
        <v>4046.5</v>
      </c>
      <c r="C210" s="41">
        <v>2431.2400000000002</v>
      </c>
      <c r="D210" s="41">
        <v>6477.75</v>
      </c>
      <c r="E210" s="42">
        <v>4046.5</v>
      </c>
      <c r="F210" s="42">
        <v>2431.2400000000002</v>
      </c>
      <c r="G210" s="42">
        <v>6477.75</v>
      </c>
      <c r="H210" s="41">
        <f t="shared" si="36"/>
        <v>0</v>
      </c>
      <c r="I210" s="41">
        <f t="shared" si="36"/>
        <v>0</v>
      </c>
      <c r="J210" s="41">
        <f t="shared" si="36"/>
        <v>0</v>
      </c>
      <c r="K210" s="43">
        <v>1538.9180999999996</v>
      </c>
      <c r="L210" s="43">
        <v>0</v>
      </c>
      <c r="M210" s="43">
        <f t="shared" si="37"/>
        <v>0</v>
      </c>
      <c r="N210" s="44">
        <f t="shared" si="37"/>
        <v>0</v>
      </c>
      <c r="O210" s="40">
        <f>SUM(M210:N210)</f>
        <v>0</v>
      </c>
      <c r="P210" s="40"/>
      <c r="Q210" s="40"/>
      <c r="R210" s="44">
        <f t="shared" si="29"/>
        <v>1538.9180999999996</v>
      </c>
      <c r="S210" s="44" t="str">
        <f t="shared" si="34"/>
        <v xml:space="preserve">№178 </v>
      </c>
    </row>
    <row r="211" spans="1:19">
      <c r="A211" s="10" t="s">
        <v>225</v>
      </c>
      <c r="B211" s="41">
        <v>3427.77</v>
      </c>
      <c r="C211" s="41">
        <v>2128.0300000000002</v>
      </c>
      <c r="D211" s="41">
        <v>5555.87</v>
      </c>
      <c r="E211" s="42">
        <v>3427.77</v>
      </c>
      <c r="F211" s="42">
        <v>2128.0300000000002</v>
      </c>
      <c r="G211" s="42">
        <v>5555.87</v>
      </c>
      <c r="H211" s="41">
        <f t="shared" si="36"/>
        <v>0</v>
      </c>
      <c r="I211" s="41">
        <f t="shared" si="36"/>
        <v>0</v>
      </c>
      <c r="J211" s="41">
        <f t="shared" si="36"/>
        <v>0</v>
      </c>
      <c r="K211" s="43">
        <v>-0.85690000000054178</v>
      </c>
      <c r="L211" s="43">
        <v>1</v>
      </c>
      <c r="M211" s="45">
        <f t="shared" si="37"/>
        <v>0</v>
      </c>
      <c r="N211" s="4">
        <f t="shared" si="37"/>
        <v>0</v>
      </c>
      <c r="O211" s="10">
        <f t="shared" si="35"/>
        <v>0</v>
      </c>
      <c r="P211" s="10"/>
      <c r="Q211" s="10"/>
      <c r="R211" s="4">
        <f t="shared" si="29"/>
        <v>0.14309999999945822</v>
      </c>
      <c r="S211" s="4" t="str">
        <f t="shared" si="34"/>
        <v xml:space="preserve">№179 </v>
      </c>
    </row>
    <row r="212" spans="1:19">
      <c r="A212" s="40" t="s">
        <v>226</v>
      </c>
      <c r="B212" s="41">
        <v>15771.36</v>
      </c>
      <c r="C212" s="41">
        <v>7985.9800000000005</v>
      </c>
      <c r="D212" s="41">
        <v>23757.350000000002</v>
      </c>
      <c r="E212" s="42">
        <v>15771.36</v>
      </c>
      <c r="F212" s="42">
        <v>7985.9800000000005</v>
      </c>
      <c r="G212" s="42">
        <v>23757.350000000002</v>
      </c>
      <c r="H212" s="41">
        <f t="shared" si="36"/>
        <v>0</v>
      </c>
      <c r="I212" s="41">
        <f t="shared" si="36"/>
        <v>0</v>
      </c>
      <c r="J212" s="41">
        <f t="shared" si="36"/>
        <v>0</v>
      </c>
      <c r="K212" s="43">
        <v>-35.446300000005067</v>
      </c>
      <c r="L212" s="43">
        <v>0</v>
      </c>
      <c r="M212" s="43">
        <f t="shared" si="37"/>
        <v>0</v>
      </c>
      <c r="N212" s="44">
        <f t="shared" si="37"/>
        <v>0</v>
      </c>
      <c r="O212" s="40">
        <f t="shared" si="35"/>
        <v>0</v>
      </c>
      <c r="P212" s="40"/>
      <c r="Q212" s="40"/>
      <c r="R212" s="44">
        <f t="shared" si="29"/>
        <v>-35.446300000005067</v>
      </c>
      <c r="S212" s="44" t="str">
        <f t="shared" si="34"/>
        <v xml:space="preserve">№180 </v>
      </c>
    </row>
    <row r="213" spans="1:19">
      <c r="A213" s="10" t="s">
        <v>227</v>
      </c>
      <c r="B213" s="41">
        <v>5990.68</v>
      </c>
      <c r="C213" s="41">
        <v>6589.14</v>
      </c>
      <c r="D213" s="41">
        <v>12579.880000000001</v>
      </c>
      <c r="E213" s="42">
        <v>6278.39</v>
      </c>
      <c r="F213" s="42">
        <v>6677.89</v>
      </c>
      <c r="G213" s="42">
        <v>12956.35</v>
      </c>
      <c r="H213" s="41">
        <f t="shared" si="36"/>
        <v>287.71000000000004</v>
      </c>
      <c r="I213" s="41">
        <f t="shared" si="36"/>
        <v>88.75</v>
      </c>
      <c r="J213" s="41">
        <f t="shared" si="36"/>
        <v>376.46999999999935</v>
      </c>
      <c r="K213" s="43">
        <v>-848.94710000000282</v>
      </c>
      <c r="L213" s="43">
        <v>0</v>
      </c>
      <c r="M213" s="45">
        <f t="shared" si="37"/>
        <v>1962.1822000000004</v>
      </c>
      <c r="N213" s="4">
        <f t="shared" si="37"/>
        <v>235.1875</v>
      </c>
      <c r="O213" s="10">
        <f t="shared" si="35"/>
        <v>2197.3697000000002</v>
      </c>
      <c r="P213" s="10"/>
      <c r="Q213" s="10"/>
      <c r="R213" s="4">
        <f t="shared" si="29"/>
        <v>-3046.3168000000032</v>
      </c>
      <c r="S213" s="4" t="str">
        <f t="shared" si="34"/>
        <v xml:space="preserve">№181 </v>
      </c>
    </row>
    <row r="214" spans="1:19">
      <c r="A214" s="40" t="s">
        <v>228</v>
      </c>
      <c r="B214" s="41">
        <v>34440.53</v>
      </c>
      <c r="C214" s="41">
        <v>41412.28</v>
      </c>
      <c r="D214" s="41">
        <v>75852.960000000006</v>
      </c>
      <c r="E214" s="42">
        <v>34440.53</v>
      </c>
      <c r="F214" s="42">
        <v>41412.28</v>
      </c>
      <c r="G214" s="42">
        <v>75852.960000000006</v>
      </c>
      <c r="H214" s="41">
        <f t="shared" si="36"/>
        <v>0</v>
      </c>
      <c r="I214" s="41">
        <f t="shared" si="36"/>
        <v>0</v>
      </c>
      <c r="J214" s="41">
        <f t="shared" si="36"/>
        <v>0</v>
      </c>
      <c r="K214" s="43">
        <v>97.697499999996595</v>
      </c>
      <c r="L214" s="43">
        <v>0</v>
      </c>
      <c r="M214" s="43">
        <f t="shared" si="37"/>
        <v>0</v>
      </c>
      <c r="N214" s="44">
        <f t="shared" si="37"/>
        <v>0</v>
      </c>
      <c r="O214" s="40">
        <f t="shared" si="35"/>
        <v>0</v>
      </c>
      <c r="P214" s="40"/>
      <c r="Q214" s="40"/>
      <c r="R214" s="44">
        <f t="shared" si="29"/>
        <v>97.697499999996595</v>
      </c>
      <c r="S214" s="44" t="str">
        <f t="shared" si="34"/>
        <v xml:space="preserve">№182 </v>
      </c>
    </row>
    <row r="215" spans="1:19">
      <c r="A215" s="10" t="s">
        <v>229</v>
      </c>
      <c r="B215" s="41">
        <v>3999.09</v>
      </c>
      <c r="C215" s="41">
        <v>871.31000000000006</v>
      </c>
      <c r="D215" s="41">
        <v>4870.4000000000005</v>
      </c>
      <c r="E215" s="42">
        <v>4022.46</v>
      </c>
      <c r="F215" s="42">
        <v>874.36</v>
      </c>
      <c r="G215" s="42">
        <v>4896.83</v>
      </c>
      <c r="H215" s="41">
        <f t="shared" si="36"/>
        <v>23.369999999999891</v>
      </c>
      <c r="I215" s="41">
        <f t="shared" si="36"/>
        <v>3.0499999999999545</v>
      </c>
      <c r="J215" s="41">
        <f t="shared" si="36"/>
        <v>26.429999999999382</v>
      </c>
      <c r="K215" s="43">
        <v>-567.04690000000119</v>
      </c>
      <c r="L215" s="43">
        <v>567.04999999999995</v>
      </c>
      <c r="M215" s="45">
        <f t="shared" si="37"/>
        <v>159.38339999999926</v>
      </c>
      <c r="N215" s="4">
        <f t="shared" si="37"/>
        <v>8.0824999999998788</v>
      </c>
      <c r="O215" s="10">
        <f t="shared" si="35"/>
        <v>167.46589999999912</v>
      </c>
      <c r="P215" s="10"/>
      <c r="Q215" s="10"/>
      <c r="R215" s="4">
        <f t="shared" si="29"/>
        <v>-167.46280000000036</v>
      </c>
      <c r="S215" s="4" t="str">
        <f t="shared" si="34"/>
        <v xml:space="preserve">№183 </v>
      </c>
    </row>
    <row r="216" spans="1:19">
      <c r="A216" s="40" t="s">
        <v>230</v>
      </c>
      <c r="B216" s="41">
        <v>18020.89</v>
      </c>
      <c r="C216" s="41">
        <v>8515.2199999999993</v>
      </c>
      <c r="D216" s="41">
        <v>26536.12</v>
      </c>
      <c r="E216" s="42">
        <v>18350.830000000002</v>
      </c>
      <c r="F216" s="42">
        <v>8675.52</v>
      </c>
      <c r="G216" s="42">
        <v>27026.37</v>
      </c>
      <c r="H216" s="41">
        <f t="shared" si="36"/>
        <v>329.94000000000233</v>
      </c>
      <c r="I216" s="41">
        <f t="shared" si="36"/>
        <v>160.30000000000109</v>
      </c>
      <c r="J216" s="41">
        <f t="shared" si="36"/>
        <v>490.25</v>
      </c>
      <c r="K216" s="43">
        <v>-2257.1245999999906</v>
      </c>
      <c r="L216" s="43">
        <v>2300</v>
      </c>
      <c r="M216" s="43">
        <f t="shared" si="37"/>
        <v>2250.1908000000158</v>
      </c>
      <c r="N216" s="44">
        <f t="shared" si="37"/>
        <v>424.79500000000286</v>
      </c>
      <c r="O216" s="40">
        <f t="shared" si="35"/>
        <v>2674.9858000000186</v>
      </c>
      <c r="P216" s="40"/>
      <c r="Q216" s="40"/>
      <c r="R216" s="44">
        <f t="shared" si="29"/>
        <v>-2632.1104000000087</v>
      </c>
      <c r="S216" s="44" t="str">
        <f t="shared" si="34"/>
        <v xml:space="preserve">№184 </v>
      </c>
    </row>
    <row r="217" spans="1:19">
      <c r="A217" s="10" t="s">
        <v>231</v>
      </c>
      <c r="H217" s="41"/>
      <c r="I217" s="41"/>
      <c r="J217" s="41"/>
      <c r="K217" s="43">
        <v>-6.5025999999999513</v>
      </c>
      <c r="L217" s="43">
        <v>0</v>
      </c>
      <c r="M217" s="45"/>
      <c r="N217" s="4">
        <f t="shared" si="37"/>
        <v>0</v>
      </c>
      <c r="O217" s="10">
        <f t="shared" si="35"/>
        <v>0</v>
      </c>
      <c r="P217" s="10"/>
      <c r="Q217" s="10"/>
      <c r="R217" s="4">
        <f t="shared" si="29"/>
        <v>-6.5025999999999513</v>
      </c>
      <c r="S217" s="4" t="str">
        <f t="shared" si="34"/>
        <v xml:space="preserve">№185 </v>
      </c>
    </row>
    <row r="218" spans="1:19">
      <c r="A218" s="40" t="s">
        <v>232</v>
      </c>
      <c r="H218" s="41"/>
      <c r="I218" s="41"/>
      <c r="J218" s="41"/>
      <c r="K218" s="43">
        <v>-1087.9956000000004</v>
      </c>
      <c r="L218" s="43">
        <v>0</v>
      </c>
      <c r="M218" s="43">
        <f>H218*M$6</f>
        <v>0</v>
      </c>
      <c r="N218" s="44">
        <f t="shared" si="37"/>
        <v>0</v>
      </c>
      <c r="O218" s="40">
        <f t="shared" si="35"/>
        <v>0</v>
      </c>
      <c r="P218" s="40"/>
      <c r="Q218" s="40"/>
      <c r="R218" s="44">
        <f t="shared" si="29"/>
        <v>-1087.9956000000004</v>
      </c>
      <c r="S218" s="44" t="str">
        <f t="shared" si="34"/>
        <v xml:space="preserve">№186 </v>
      </c>
    </row>
    <row r="219" spans="1:19">
      <c r="A219" s="10" t="s">
        <v>233</v>
      </c>
      <c r="H219" s="41"/>
      <c r="I219" s="41"/>
      <c r="J219" s="41"/>
      <c r="K219" s="43">
        <v>456.75890000000038</v>
      </c>
      <c r="L219" s="43">
        <v>0</v>
      </c>
      <c r="M219" s="45"/>
      <c r="N219" s="4">
        <f t="shared" si="37"/>
        <v>0</v>
      </c>
      <c r="O219" s="10">
        <f t="shared" si="35"/>
        <v>0</v>
      </c>
      <c r="P219" s="10"/>
      <c r="Q219" s="10"/>
      <c r="R219" s="4">
        <f t="shared" si="29"/>
        <v>456.75890000000038</v>
      </c>
      <c r="S219" s="4" t="str">
        <f t="shared" si="34"/>
        <v>№187 сбыт</v>
      </c>
    </row>
    <row r="220" spans="1:19">
      <c r="A220" s="40" t="s">
        <v>234</v>
      </c>
      <c r="H220" s="41"/>
      <c r="I220" s="41"/>
      <c r="J220" s="41"/>
      <c r="K220" s="43">
        <v>34.937099999999191</v>
      </c>
      <c r="L220" s="43">
        <v>0</v>
      </c>
      <c r="M220" s="43">
        <f>H220*M$6</f>
        <v>0</v>
      </c>
      <c r="N220" s="44">
        <f t="shared" si="37"/>
        <v>0</v>
      </c>
      <c r="O220" s="40">
        <f t="shared" si="35"/>
        <v>0</v>
      </c>
      <c r="P220" s="40"/>
      <c r="Q220" s="40"/>
      <c r="R220" s="44">
        <f t="shared" ref="R220:R255" si="38">K220-O220+L220+P220</f>
        <v>34.937099999999191</v>
      </c>
      <c r="S220" s="44" t="str">
        <f t="shared" si="34"/>
        <v>№188\1</v>
      </c>
    </row>
    <row r="221" spans="1:19">
      <c r="A221" s="10" t="s">
        <v>235</v>
      </c>
      <c r="H221" s="41"/>
      <c r="I221" s="41"/>
      <c r="J221" s="41"/>
      <c r="K221" s="43">
        <v>4015.6006999999977</v>
      </c>
      <c r="L221" s="43">
        <v>0</v>
      </c>
      <c r="M221" s="45">
        <f>H221*M$6</f>
        <v>0</v>
      </c>
      <c r="N221" s="4">
        <f t="shared" si="37"/>
        <v>0</v>
      </c>
      <c r="O221" s="10">
        <f t="shared" si="35"/>
        <v>0</v>
      </c>
      <c r="P221" s="10"/>
      <c r="Q221" s="10"/>
      <c r="R221" s="4">
        <f t="shared" si="38"/>
        <v>4015.6006999999977</v>
      </c>
      <c r="S221" s="4" t="str">
        <f t="shared" si="34"/>
        <v xml:space="preserve">№188\2 </v>
      </c>
    </row>
    <row r="222" spans="1:19">
      <c r="A222" s="40" t="s">
        <v>236</v>
      </c>
      <c r="B222" s="41">
        <v>8893.7000000000007</v>
      </c>
      <c r="C222" s="41">
        <v>4405.05</v>
      </c>
      <c r="D222" s="41">
        <v>13298.78</v>
      </c>
      <c r="E222" s="42">
        <v>9005.380000000001</v>
      </c>
      <c r="F222" s="42">
        <v>4423.21</v>
      </c>
      <c r="G222" s="42">
        <v>13428.62</v>
      </c>
      <c r="H222" s="41">
        <f t="shared" si="36"/>
        <v>111.68000000000029</v>
      </c>
      <c r="I222" s="41">
        <f t="shared" si="36"/>
        <v>18.159999999999854</v>
      </c>
      <c r="J222" s="41">
        <f t="shared" si="36"/>
        <v>129.84000000000015</v>
      </c>
      <c r="K222" s="43">
        <v>43.873999999995277</v>
      </c>
      <c r="L222" s="43">
        <v>0</v>
      </c>
      <c r="M222" s="43">
        <f>H222*M$6</f>
        <v>761.65760000000205</v>
      </c>
      <c r="N222" s="44">
        <f t="shared" si="37"/>
        <v>48.123999999999612</v>
      </c>
      <c r="O222" s="40">
        <f t="shared" si="35"/>
        <v>809.78160000000162</v>
      </c>
      <c r="P222" s="40"/>
      <c r="Q222" s="40"/>
      <c r="R222" s="44">
        <f t="shared" si="38"/>
        <v>-765.90760000000637</v>
      </c>
      <c r="S222" s="44" t="str">
        <f t="shared" si="34"/>
        <v xml:space="preserve">№189 </v>
      </c>
    </row>
    <row r="223" spans="1:19">
      <c r="A223" s="10" t="s">
        <v>237</v>
      </c>
      <c r="B223" s="41">
        <v>5907.04</v>
      </c>
      <c r="C223" s="41">
        <v>1778.17</v>
      </c>
      <c r="D223" s="41">
        <v>7685.22</v>
      </c>
      <c r="E223" s="50"/>
      <c r="F223" s="50"/>
      <c r="G223" s="50"/>
      <c r="H223" s="41"/>
      <c r="I223" s="41"/>
      <c r="J223" s="41"/>
      <c r="K223" s="43">
        <v>-3004.9317999999989</v>
      </c>
      <c r="L223" s="43">
        <v>0</v>
      </c>
      <c r="M223" s="45"/>
      <c r="N223" s="4"/>
      <c r="O223" s="10"/>
      <c r="P223" s="10"/>
      <c r="Q223" s="10"/>
      <c r="R223" s="4">
        <f t="shared" si="38"/>
        <v>-3004.9317999999989</v>
      </c>
      <c r="S223" s="4" t="str">
        <f t="shared" si="34"/>
        <v xml:space="preserve">№190 </v>
      </c>
    </row>
    <row r="224" spans="1:19">
      <c r="A224" s="40" t="s">
        <v>238</v>
      </c>
      <c r="B224" s="41">
        <v>1467.47</v>
      </c>
      <c r="C224" s="41">
        <v>923.44</v>
      </c>
      <c r="D224" s="41">
        <v>2390.92</v>
      </c>
      <c r="E224" s="42">
        <v>1467.47</v>
      </c>
      <c r="F224" s="42">
        <v>923.44</v>
      </c>
      <c r="G224" s="42">
        <v>2390.92</v>
      </c>
      <c r="H224" s="41">
        <f t="shared" si="36"/>
        <v>0</v>
      </c>
      <c r="I224" s="41">
        <f t="shared" si="36"/>
        <v>0</v>
      </c>
      <c r="J224" s="41">
        <f t="shared" si="36"/>
        <v>0</v>
      </c>
      <c r="K224" s="43">
        <v>84.592800000000807</v>
      </c>
      <c r="L224" s="43">
        <v>0</v>
      </c>
      <c r="M224" s="43">
        <f t="shared" ref="M224:N239" si="39">H224*M$6</f>
        <v>0</v>
      </c>
      <c r="N224" s="44">
        <f t="shared" si="39"/>
        <v>0</v>
      </c>
      <c r="O224" s="40">
        <f>SUM(M224:N224)</f>
        <v>0</v>
      </c>
      <c r="P224" s="40"/>
      <c r="Q224" s="40"/>
      <c r="R224" s="44">
        <f t="shared" si="38"/>
        <v>84.592800000000807</v>
      </c>
      <c r="S224" s="44" t="str">
        <f t="shared" si="34"/>
        <v xml:space="preserve">№191 </v>
      </c>
    </row>
    <row r="225" spans="1:19">
      <c r="A225" s="10" t="s">
        <v>239</v>
      </c>
      <c r="H225" s="41"/>
      <c r="I225" s="41"/>
      <c r="J225" s="41"/>
      <c r="K225" s="43">
        <v>6844.78</v>
      </c>
      <c r="L225" s="43">
        <v>0</v>
      </c>
      <c r="M225" s="45">
        <f t="shared" si="39"/>
        <v>0</v>
      </c>
      <c r="N225" s="4">
        <f t="shared" si="39"/>
        <v>0</v>
      </c>
      <c r="O225" s="10">
        <f t="shared" si="35"/>
        <v>0</v>
      </c>
      <c r="P225" s="10"/>
      <c r="Q225" s="10"/>
      <c r="R225" s="4">
        <f t="shared" si="38"/>
        <v>6844.78</v>
      </c>
      <c r="S225" s="4" t="str">
        <f t="shared" si="34"/>
        <v>№202 сбыт</v>
      </c>
    </row>
    <row r="226" spans="1:19">
      <c r="A226" s="40" t="s">
        <v>240</v>
      </c>
      <c r="B226" s="41">
        <v>521.06000000000006</v>
      </c>
      <c r="C226" s="41">
        <v>200.73000000000002</v>
      </c>
      <c r="D226" s="41">
        <v>721.80000000000007</v>
      </c>
      <c r="E226" s="42">
        <v>521.06000000000006</v>
      </c>
      <c r="F226" s="42">
        <v>200.73000000000002</v>
      </c>
      <c r="G226" s="42">
        <v>721.80000000000007</v>
      </c>
      <c r="H226" s="41">
        <f t="shared" si="36"/>
        <v>0</v>
      </c>
      <c r="I226" s="41">
        <f t="shared" si="36"/>
        <v>0</v>
      </c>
      <c r="J226" s="41">
        <f t="shared" si="36"/>
        <v>0</v>
      </c>
      <c r="K226" s="43">
        <v>227.97589999999943</v>
      </c>
      <c r="L226" s="43">
        <v>0</v>
      </c>
      <c r="M226" s="43">
        <f t="shared" si="39"/>
        <v>0</v>
      </c>
      <c r="N226" s="44">
        <f t="shared" si="39"/>
        <v>0</v>
      </c>
      <c r="O226" s="40">
        <f t="shared" si="35"/>
        <v>0</v>
      </c>
      <c r="P226" s="40"/>
      <c r="Q226" s="40"/>
      <c r="R226" s="44">
        <f t="shared" si="38"/>
        <v>227.97589999999943</v>
      </c>
      <c r="S226" s="44" t="str">
        <f t="shared" si="34"/>
        <v xml:space="preserve">№203 </v>
      </c>
    </row>
    <row r="227" spans="1:19">
      <c r="A227" s="10" t="s">
        <v>241</v>
      </c>
      <c r="E227" s="42">
        <v>5336.42</v>
      </c>
      <c r="F227" s="42">
        <v>2496.42</v>
      </c>
      <c r="G227" s="42">
        <v>7832.8600000000006</v>
      </c>
      <c r="H227" s="41"/>
      <c r="I227" s="41"/>
      <c r="J227" s="41"/>
      <c r="K227" s="43">
        <v>-21562.44</v>
      </c>
      <c r="L227" s="43">
        <v>0</v>
      </c>
      <c r="M227" s="45">
        <f t="shared" si="39"/>
        <v>0</v>
      </c>
      <c r="N227" s="4">
        <f t="shared" si="39"/>
        <v>0</v>
      </c>
      <c r="O227" s="10">
        <f t="shared" si="35"/>
        <v>0</v>
      </c>
      <c r="P227" s="10"/>
      <c r="Q227" s="10"/>
      <c r="R227" s="4">
        <f t="shared" si="38"/>
        <v>-21562.44</v>
      </c>
      <c r="S227" s="4" t="str">
        <f t="shared" si="34"/>
        <v xml:space="preserve">№204 </v>
      </c>
    </row>
    <row r="228" spans="1:19">
      <c r="A228" s="40" t="s">
        <v>242</v>
      </c>
      <c r="B228" s="41">
        <v>167.25</v>
      </c>
      <c r="C228" s="41">
        <v>192.74</v>
      </c>
      <c r="D228" s="41">
        <v>360</v>
      </c>
      <c r="E228" s="42">
        <v>167.55</v>
      </c>
      <c r="F228" s="42">
        <v>192.74</v>
      </c>
      <c r="G228" s="42">
        <v>360.3</v>
      </c>
      <c r="H228" s="41">
        <f t="shared" si="36"/>
        <v>0.30000000000001137</v>
      </c>
      <c r="I228" s="41">
        <f t="shared" si="36"/>
        <v>0</v>
      </c>
      <c r="J228" s="41">
        <f t="shared" si="36"/>
        <v>0.30000000000001137</v>
      </c>
      <c r="K228" s="43">
        <v>66.626500000000064</v>
      </c>
      <c r="L228" s="43">
        <v>0</v>
      </c>
      <c r="M228" s="43">
        <f t="shared" si="39"/>
        <v>2.0460000000000775</v>
      </c>
      <c r="N228" s="44">
        <f t="shared" si="39"/>
        <v>0</v>
      </c>
      <c r="O228" s="40">
        <f t="shared" si="35"/>
        <v>2.0460000000000775</v>
      </c>
      <c r="P228" s="40"/>
      <c r="Q228" s="40"/>
      <c r="R228" s="44">
        <f t="shared" si="38"/>
        <v>64.580499999999986</v>
      </c>
      <c r="S228" s="44" t="str">
        <f t="shared" si="34"/>
        <v xml:space="preserve">№205 </v>
      </c>
    </row>
    <row r="229" spans="1:19">
      <c r="A229" s="10" t="s">
        <v>243</v>
      </c>
      <c r="B229" s="41">
        <v>4859</v>
      </c>
      <c r="C229" s="41">
        <v>3704.38</v>
      </c>
      <c r="D229" s="41">
        <v>8563.42</v>
      </c>
      <c r="E229" s="42">
        <v>4859</v>
      </c>
      <c r="F229" s="42">
        <v>3704.38</v>
      </c>
      <c r="G229" s="42">
        <v>8563.42</v>
      </c>
      <c r="H229" s="41">
        <f t="shared" si="36"/>
        <v>0</v>
      </c>
      <c r="I229" s="41">
        <f t="shared" si="36"/>
        <v>0</v>
      </c>
      <c r="J229" s="41">
        <f t="shared" si="36"/>
        <v>0</v>
      </c>
      <c r="K229" s="43">
        <v>1549.635399999999</v>
      </c>
      <c r="L229" s="43">
        <v>2000</v>
      </c>
      <c r="M229" s="45">
        <f t="shared" si="39"/>
        <v>0</v>
      </c>
      <c r="N229" s="4">
        <f t="shared" si="39"/>
        <v>0</v>
      </c>
      <c r="O229" s="10">
        <f t="shared" si="35"/>
        <v>0</v>
      </c>
      <c r="P229" s="10"/>
      <c r="Q229" s="10"/>
      <c r="R229" s="4">
        <f t="shared" si="38"/>
        <v>3549.6353999999992</v>
      </c>
      <c r="S229" s="4" t="str">
        <f t="shared" si="34"/>
        <v xml:space="preserve">№206 </v>
      </c>
    </row>
    <row r="230" spans="1:19">
      <c r="A230" s="40" t="s">
        <v>244</v>
      </c>
      <c r="B230" s="41">
        <v>5890.32</v>
      </c>
      <c r="C230" s="41">
        <v>3301.29</v>
      </c>
      <c r="D230" s="41">
        <v>9191.6200000000008</v>
      </c>
      <c r="E230" s="42">
        <v>5890.32</v>
      </c>
      <c r="F230" s="42">
        <v>3301.29</v>
      </c>
      <c r="G230" s="42">
        <v>9191.6200000000008</v>
      </c>
      <c r="H230" s="41">
        <f t="shared" si="36"/>
        <v>0</v>
      </c>
      <c r="I230" s="41">
        <f t="shared" si="36"/>
        <v>0</v>
      </c>
      <c r="J230" s="41">
        <f t="shared" si="36"/>
        <v>0</v>
      </c>
      <c r="K230" s="43">
        <v>-74.169399999998234</v>
      </c>
      <c r="L230" s="43">
        <v>0</v>
      </c>
      <c r="M230" s="43">
        <f t="shared" si="39"/>
        <v>0</v>
      </c>
      <c r="N230" s="44">
        <f t="shared" si="39"/>
        <v>0</v>
      </c>
      <c r="O230" s="40">
        <f t="shared" si="35"/>
        <v>0</v>
      </c>
      <c r="P230" s="40"/>
      <c r="Q230" s="40"/>
      <c r="R230" s="44">
        <f t="shared" si="38"/>
        <v>-74.169399999998234</v>
      </c>
      <c r="S230" s="44" t="str">
        <f t="shared" si="34"/>
        <v xml:space="preserve">№207 </v>
      </c>
    </row>
    <row r="231" spans="1:19">
      <c r="A231" s="10" t="s">
        <v>245</v>
      </c>
      <c r="B231" s="41">
        <v>9938.25</v>
      </c>
      <c r="C231" s="41">
        <v>4009.55</v>
      </c>
      <c r="D231" s="41">
        <v>13947.82</v>
      </c>
      <c r="E231" s="42">
        <v>10048.92</v>
      </c>
      <c r="F231" s="42">
        <v>4051.76</v>
      </c>
      <c r="G231" s="42">
        <v>14100.7</v>
      </c>
      <c r="H231" s="41">
        <f t="shared" si="36"/>
        <v>110.67000000000007</v>
      </c>
      <c r="I231" s="41">
        <f t="shared" si="36"/>
        <v>42.210000000000036</v>
      </c>
      <c r="J231" s="41">
        <f t="shared" si="36"/>
        <v>152.88000000000102</v>
      </c>
      <c r="K231" s="43">
        <v>-7867.6247000000003</v>
      </c>
      <c r="L231" s="43">
        <v>8000</v>
      </c>
      <c r="M231" s="41">
        <f t="shared" si="39"/>
        <v>754.76940000000047</v>
      </c>
      <c r="N231" s="4">
        <f t="shared" si="39"/>
        <v>111.8565000000001</v>
      </c>
      <c r="O231" s="10">
        <f t="shared" si="35"/>
        <v>866.62590000000057</v>
      </c>
      <c r="P231" s="10"/>
      <c r="Q231" s="10"/>
      <c r="R231" s="4">
        <f t="shared" si="38"/>
        <v>-734.25060000000121</v>
      </c>
      <c r="S231" s="4" t="str">
        <f t="shared" si="34"/>
        <v xml:space="preserve">№208 </v>
      </c>
    </row>
    <row r="232" spans="1:19">
      <c r="A232" s="40" t="s">
        <v>246</v>
      </c>
      <c r="H232" s="41"/>
      <c r="I232" s="41"/>
      <c r="J232" s="41"/>
      <c r="K232" s="43">
        <v>4925.0938999999989</v>
      </c>
      <c r="L232" s="43">
        <v>0</v>
      </c>
      <c r="M232" s="43">
        <f t="shared" si="39"/>
        <v>0</v>
      </c>
      <c r="N232" s="44">
        <f t="shared" si="39"/>
        <v>0</v>
      </c>
      <c r="O232" s="40">
        <f t="shared" si="35"/>
        <v>0</v>
      </c>
      <c r="P232" s="40"/>
      <c r="Q232" s="40"/>
      <c r="R232" s="44">
        <f t="shared" si="38"/>
        <v>4925.0938999999989</v>
      </c>
      <c r="S232" s="44" t="str">
        <f t="shared" si="34"/>
        <v xml:space="preserve">№209 </v>
      </c>
    </row>
    <row r="233" spans="1:19">
      <c r="A233" s="10" t="s">
        <v>247</v>
      </c>
      <c r="H233" s="41"/>
      <c r="I233" s="41"/>
      <c r="J233" s="41"/>
      <c r="K233" s="43">
        <v>-4237.0262999999986</v>
      </c>
      <c r="L233" s="43">
        <v>0</v>
      </c>
      <c r="M233" s="45">
        <f t="shared" si="39"/>
        <v>0</v>
      </c>
      <c r="N233" s="4">
        <f t="shared" si="39"/>
        <v>0</v>
      </c>
      <c r="O233" s="10">
        <f t="shared" si="35"/>
        <v>0</v>
      </c>
      <c r="P233" s="10"/>
      <c r="Q233" s="10"/>
      <c r="R233" s="4">
        <f t="shared" si="38"/>
        <v>-4237.0262999999986</v>
      </c>
      <c r="S233" s="4" t="str">
        <f t="shared" si="34"/>
        <v xml:space="preserve">№210 </v>
      </c>
    </row>
    <row r="234" spans="1:19">
      <c r="A234" s="40" t="s">
        <v>248</v>
      </c>
      <c r="H234" s="41"/>
      <c r="I234" s="41"/>
      <c r="J234" s="41"/>
      <c r="K234" s="43">
        <v>1.8999999992956873E-3</v>
      </c>
      <c r="L234" s="43">
        <v>0</v>
      </c>
      <c r="M234" s="43"/>
      <c r="N234" s="44">
        <f t="shared" si="39"/>
        <v>0</v>
      </c>
      <c r="O234" s="40">
        <f t="shared" si="35"/>
        <v>0</v>
      </c>
      <c r="P234" s="40"/>
      <c r="Q234" s="40"/>
      <c r="R234" s="44">
        <f t="shared" si="38"/>
        <v>1.8999999992956873E-3</v>
      </c>
      <c r="S234" s="44" t="str">
        <f t="shared" si="34"/>
        <v>№210а сбыт</v>
      </c>
    </row>
    <row r="235" spans="1:19">
      <c r="A235" s="10" t="s">
        <v>249</v>
      </c>
      <c r="B235" s="41">
        <v>6952.54</v>
      </c>
      <c r="C235" s="41">
        <v>3529.34</v>
      </c>
      <c r="D235" s="41">
        <v>10481.89</v>
      </c>
      <c r="E235" s="42">
        <v>7004.27</v>
      </c>
      <c r="F235" s="42">
        <v>3538.9700000000003</v>
      </c>
      <c r="G235" s="42">
        <v>10543.25</v>
      </c>
      <c r="H235" s="41">
        <f t="shared" si="36"/>
        <v>51.730000000000473</v>
      </c>
      <c r="I235" s="41">
        <f t="shared" si="36"/>
        <v>9.6300000000001091</v>
      </c>
      <c r="J235" s="41">
        <f t="shared" si="36"/>
        <v>61.360000000000582</v>
      </c>
      <c r="K235" s="43">
        <v>-3475.3024000000009</v>
      </c>
      <c r="L235" s="43">
        <v>3475.3</v>
      </c>
      <c r="M235" s="41">
        <f>H235*M$6</f>
        <v>352.79860000000326</v>
      </c>
      <c r="N235" s="4">
        <f t="shared" si="39"/>
        <v>25.519500000000289</v>
      </c>
      <c r="O235" s="10">
        <f t="shared" si="35"/>
        <v>378.31810000000354</v>
      </c>
      <c r="P235" s="10"/>
      <c r="Q235" s="10"/>
      <c r="R235" s="4">
        <f t="shared" si="38"/>
        <v>-378.32050000000436</v>
      </c>
      <c r="S235" s="4" t="str">
        <f t="shared" si="34"/>
        <v xml:space="preserve">№211 </v>
      </c>
    </row>
    <row r="236" spans="1:19">
      <c r="A236" s="40" t="s">
        <v>250</v>
      </c>
      <c r="B236" s="41">
        <v>7503.81</v>
      </c>
      <c r="C236" s="41">
        <v>3291.57</v>
      </c>
      <c r="D236" s="41">
        <v>10795.39</v>
      </c>
      <c r="E236" s="42">
        <v>7638.47</v>
      </c>
      <c r="F236" s="42">
        <v>3356.9700000000003</v>
      </c>
      <c r="G236" s="42">
        <v>10995.45</v>
      </c>
      <c r="H236" s="41">
        <f t="shared" si="36"/>
        <v>134.65999999999985</v>
      </c>
      <c r="I236" s="41">
        <f t="shared" si="36"/>
        <v>65.400000000000091</v>
      </c>
      <c r="J236" s="41">
        <f t="shared" si="36"/>
        <v>200.06000000000131</v>
      </c>
      <c r="K236" s="43">
        <v>-437.39510000000394</v>
      </c>
      <c r="L236" s="43">
        <v>0</v>
      </c>
      <c r="M236" s="43">
        <f>H236*M$6</f>
        <v>918.38119999999901</v>
      </c>
      <c r="N236" s="44">
        <f t="shared" si="39"/>
        <v>173.31000000000023</v>
      </c>
      <c r="O236" s="40">
        <f t="shared" si="35"/>
        <v>1091.6911999999993</v>
      </c>
      <c r="P236" s="40"/>
      <c r="Q236" s="40"/>
      <c r="R236" s="44">
        <f t="shared" si="38"/>
        <v>-1529.0863000000031</v>
      </c>
      <c r="S236" s="44" t="str">
        <f t="shared" si="34"/>
        <v xml:space="preserve">№212 </v>
      </c>
    </row>
    <row r="237" spans="1:19">
      <c r="A237" s="10" t="s">
        <v>251</v>
      </c>
      <c r="B237" s="41">
        <v>1332.44</v>
      </c>
      <c r="C237" s="41">
        <v>981.39</v>
      </c>
      <c r="D237" s="41">
        <v>2313.85</v>
      </c>
      <c r="E237" s="42">
        <v>1332.44</v>
      </c>
      <c r="F237" s="42">
        <v>981.39</v>
      </c>
      <c r="G237" s="42">
        <v>2313.85</v>
      </c>
      <c r="H237" s="41">
        <f t="shared" si="36"/>
        <v>0</v>
      </c>
      <c r="I237" s="41">
        <f t="shared" si="36"/>
        <v>0</v>
      </c>
      <c r="J237" s="41">
        <f t="shared" si="36"/>
        <v>0</v>
      </c>
      <c r="K237" s="43">
        <v>116.08539999999691</v>
      </c>
      <c r="L237" s="43">
        <v>0</v>
      </c>
      <c r="M237" s="45">
        <f>H237*M$6</f>
        <v>0</v>
      </c>
      <c r="N237" s="4">
        <f t="shared" si="39"/>
        <v>0</v>
      </c>
      <c r="O237" s="10">
        <f t="shared" si="35"/>
        <v>0</v>
      </c>
      <c r="P237" s="10"/>
      <c r="Q237" s="10"/>
      <c r="R237" s="4">
        <f t="shared" si="38"/>
        <v>116.08539999999691</v>
      </c>
      <c r="S237" s="4" t="str">
        <f t="shared" si="34"/>
        <v xml:space="preserve">№213 </v>
      </c>
    </row>
    <row r="238" spans="1:19">
      <c r="A238" s="40" t="s">
        <v>252</v>
      </c>
      <c r="B238" s="41">
        <v>24255.13</v>
      </c>
      <c r="C238" s="41">
        <v>11894.62</v>
      </c>
      <c r="D238" s="41">
        <v>36149.760000000002</v>
      </c>
      <c r="E238" s="42">
        <v>24400.420000000002</v>
      </c>
      <c r="F238" s="42">
        <v>11927.960000000001</v>
      </c>
      <c r="G238" s="42">
        <v>36328.39</v>
      </c>
      <c r="H238" s="41">
        <f t="shared" si="36"/>
        <v>145.29000000000087</v>
      </c>
      <c r="I238" s="41">
        <f t="shared" si="36"/>
        <v>33.340000000000146</v>
      </c>
      <c r="J238" s="41">
        <f t="shared" si="36"/>
        <v>178.62999999999738</v>
      </c>
      <c r="K238" s="43">
        <v>-15874.089900000006</v>
      </c>
      <c r="L238" s="43">
        <v>5200</v>
      </c>
      <c r="M238" s="43">
        <f>H238*M$6</f>
        <v>990.877800000006</v>
      </c>
      <c r="N238" s="44">
        <f t="shared" si="39"/>
        <v>88.351000000000383</v>
      </c>
      <c r="O238" s="40">
        <f>SUM(M238:N238)</f>
        <v>1079.2288000000065</v>
      </c>
      <c r="P238" s="40"/>
      <c r="Q238" s="40"/>
      <c r="R238" s="44">
        <f t="shared" si="38"/>
        <v>-11753.318700000014</v>
      </c>
      <c r="S238" s="44" t="str">
        <f t="shared" si="34"/>
        <v xml:space="preserve">№214 </v>
      </c>
    </row>
    <row r="239" spans="1:19">
      <c r="A239" s="10" t="s">
        <v>253</v>
      </c>
      <c r="B239" s="41">
        <v>16698.89</v>
      </c>
      <c r="C239" s="41">
        <v>7931.45</v>
      </c>
      <c r="D239" s="41">
        <v>24630.47</v>
      </c>
      <c r="E239" s="42">
        <v>16698.89</v>
      </c>
      <c r="F239" s="42">
        <v>7931.45</v>
      </c>
      <c r="G239" s="42">
        <v>24630.47</v>
      </c>
      <c r="H239" s="41">
        <f t="shared" si="36"/>
        <v>0</v>
      </c>
      <c r="I239" s="41">
        <f t="shared" si="36"/>
        <v>0</v>
      </c>
      <c r="J239" s="41">
        <f t="shared" si="36"/>
        <v>0</v>
      </c>
      <c r="K239" s="43">
        <v>-599.25099999998974</v>
      </c>
      <c r="L239" s="43">
        <v>3000</v>
      </c>
      <c r="M239" s="41">
        <f>H239*M$6</f>
        <v>0</v>
      </c>
      <c r="N239" s="4">
        <f t="shared" si="39"/>
        <v>0</v>
      </c>
      <c r="O239" s="10">
        <f t="shared" si="35"/>
        <v>0</v>
      </c>
      <c r="P239" s="10"/>
      <c r="Q239" s="10"/>
      <c r="R239" s="4">
        <f t="shared" si="38"/>
        <v>2400.7490000000103</v>
      </c>
      <c r="S239" s="4" t="str">
        <f t="shared" si="34"/>
        <v xml:space="preserve">№215 </v>
      </c>
    </row>
    <row r="240" spans="1:19">
      <c r="A240" s="40" t="s">
        <v>254</v>
      </c>
      <c r="B240" s="41">
        <v>1456.05</v>
      </c>
      <c r="C240" s="41">
        <v>687.79</v>
      </c>
      <c r="D240" s="41">
        <v>2143.85</v>
      </c>
      <c r="E240" s="42">
        <v>1456.05</v>
      </c>
      <c r="F240" s="42">
        <v>687.79</v>
      </c>
      <c r="G240" s="42">
        <v>2143.85</v>
      </c>
      <c r="H240" s="41">
        <f t="shared" si="36"/>
        <v>0</v>
      </c>
      <c r="I240" s="41">
        <f t="shared" si="36"/>
        <v>0</v>
      </c>
      <c r="J240" s="41">
        <f t="shared" si="36"/>
        <v>0</v>
      </c>
      <c r="K240" s="43">
        <v>1794.353700000001</v>
      </c>
      <c r="L240" s="43">
        <v>0</v>
      </c>
      <c r="M240" s="41"/>
      <c r="N240" s="44"/>
      <c r="O240" s="40"/>
      <c r="P240" s="40"/>
      <c r="Q240" s="40"/>
      <c r="R240" s="44">
        <f t="shared" si="38"/>
        <v>1794.353700000001</v>
      </c>
      <c r="S240" s="44" t="str">
        <f t="shared" si="34"/>
        <v>№216сбыт</v>
      </c>
    </row>
    <row r="241" spans="1:19">
      <c r="A241" s="10" t="s">
        <v>255</v>
      </c>
      <c r="H241" s="41"/>
      <c r="I241" s="41"/>
      <c r="J241" s="41"/>
      <c r="K241" s="43">
        <v>-2.9000000035921403E-3</v>
      </c>
      <c r="L241" s="43">
        <v>0</v>
      </c>
      <c r="M241" s="45"/>
      <c r="N241" s="4">
        <f t="shared" ref="N241:N255" si="40">I241*N$6</f>
        <v>0</v>
      </c>
      <c r="O241" s="10">
        <f t="shared" si="35"/>
        <v>0</v>
      </c>
      <c r="P241" s="10"/>
      <c r="Q241" s="10"/>
      <c r="R241" s="4">
        <f t="shared" si="38"/>
        <v>-2.9000000035921403E-3</v>
      </c>
      <c r="S241" s="4" t="str">
        <f t="shared" si="34"/>
        <v>№217 сбыт</v>
      </c>
    </row>
    <row r="242" spans="1:19">
      <c r="A242" s="40" t="s">
        <v>256</v>
      </c>
      <c r="B242" s="41">
        <v>573.66999999999996</v>
      </c>
      <c r="C242" s="41">
        <v>1808.51</v>
      </c>
      <c r="D242" s="41">
        <v>2382.2000000000003</v>
      </c>
      <c r="E242" s="42">
        <v>573.66999999999996</v>
      </c>
      <c r="F242" s="42">
        <v>1808.51</v>
      </c>
      <c r="G242" s="42">
        <v>2382.2000000000003</v>
      </c>
      <c r="H242" s="41">
        <f t="shared" si="36"/>
        <v>0</v>
      </c>
      <c r="I242" s="41">
        <f t="shared" si="36"/>
        <v>0</v>
      </c>
      <c r="J242" s="41">
        <f t="shared" si="36"/>
        <v>0</v>
      </c>
      <c r="K242" s="43">
        <v>827.22420000000034</v>
      </c>
      <c r="L242" s="43">
        <v>0</v>
      </c>
      <c r="M242" s="43">
        <f>H242*M$6</f>
        <v>0</v>
      </c>
      <c r="N242" s="44">
        <f t="shared" si="40"/>
        <v>0</v>
      </c>
      <c r="O242" s="40">
        <f t="shared" si="35"/>
        <v>0</v>
      </c>
      <c r="P242" s="40"/>
      <c r="Q242" s="40"/>
      <c r="R242" s="44">
        <f t="shared" si="38"/>
        <v>827.22420000000034</v>
      </c>
      <c r="S242" s="44" t="str">
        <f t="shared" si="34"/>
        <v xml:space="preserve">№218 </v>
      </c>
    </row>
    <row r="243" spans="1:19">
      <c r="A243" s="10" t="s">
        <v>257</v>
      </c>
      <c r="H243" s="41"/>
      <c r="I243" s="41"/>
      <c r="J243" s="41"/>
      <c r="K243" s="43">
        <v>-762.72115699999904</v>
      </c>
      <c r="L243" s="43">
        <v>0</v>
      </c>
      <c r="M243" s="45"/>
      <c r="N243" s="4">
        <f t="shared" si="40"/>
        <v>0</v>
      </c>
      <c r="O243" s="10">
        <f t="shared" si="35"/>
        <v>0</v>
      </c>
      <c r="P243" s="10"/>
      <c r="Q243" s="10"/>
      <c r="R243" s="4">
        <f t="shared" si="38"/>
        <v>-762.72115699999904</v>
      </c>
      <c r="S243" s="4" t="str">
        <f t="shared" si="34"/>
        <v>№219 сбыт</v>
      </c>
    </row>
    <row r="244" spans="1:19">
      <c r="A244" s="40" t="s">
        <v>258</v>
      </c>
      <c r="H244" s="41"/>
      <c r="I244" s="41"/>
      <c r="J244" s="41"/>
      <c r="K244" s="43">
        <v>0.38249999999999318</v>
      </c>
      <c r="L244" s="43">
        <v>0</v>
      </c>
      <c r="M244" s="43">
        <f>H244*M$6</f>
        <v>0</v>
      </c>
      <c r="N244" s="44">
        <f t="shared" si="40"/>
        <v>0</v>
      </c>
      <c r="O244" s="40">
        <f t="shared" si="35"/>
        <v>0</v>
      </c>
      <c r="P244" s="40"/>
      <c r="Q244" s="40"/>
      <c r="R244" s="44">
        <f t="shared" si="38"/>
        <v>0.38249999999999318</v>
      </c>
      <c r="S244" s="44" t="str">
        <f t="shared" si="34"/>
        <v xml:space="preserve">№220 </v>
      </c>
    </row>
    <row r="245" spans="1:19">
      <c r="A245" s="10" t="s">
        <v>259</v>
      </c>
      <c r="H245" s="41"/>
      <c r="I245" s="41"/>
      <c r="J245" s="41"/>
      <c r="K245" s="43">
        <v>5380.6573000000026</v>
      </c>
      <c r="L245" s="43">
        <v>0</v>
      </c>
      <c r="M245" s="45">
        <f>H245*M$6</f>
        <v>0</v>
      </c>
      <c r="N245" s="4">
        <f t="shared" si="40"/>
        <v>0</v>
      </c>
      <c r="O245" s="10">
        <f t="shared" si="35"/>
        <v>0</v>
      </c>
      <c r="P245" s="10"/>
      <c r="Q245" s="10"/>
      <c r="R245" s="4">
        <f t="shared" si="38"/>
        <v>5380.6573000000026</v>
      </c>
      <c r="S245" s="4" t="str">
        <f t="shared" si="34"/>
        <v xml:space="preserve">№221 </v>
      </c>
    </row>
    <row r="246" spans="1:19">
      <c r="A246" s="40" t="s">
        <v>260</v>
      </c>
      <c r="H246" s="41"/>
      <c r="I246" s="41"/>
      <c r="J246" s="41"/>
      <c r="K246" s="43">
        <v>-3233.554500000002</v>
      </c>
      <c r="L246" s="43">
        <v>0</v>
      </c>
      <c r="M246" s="43"/>
      <c r="N246" s="44">
        <f t="shared" si="40"/>
        <v>0</v>
      </c>
      <c r="O246" s="40">
        <f t="shared" si="35"/>
        <v>0</v>
      </c>
      <c r="P246" s="40"/>
      <c r="Q246" s="40"/>
      <c r="R246" s="44">
        <f t="shared" si="38"/>
        <v>-3233.554500000002</v>
      </c>
      <c r="S246" s="44" t="str">
        <f t="shared" si="34"/>
        <v xml:space="preserve">№222 </v>
      </c>
    </row>
    <row r="247" spans="1:19">
      <c r="A247" s="10" t="s">
        <v>261</v>
      </c>
      <c r="H247" s="41"/>
      <c r="I247" s="41"/>
      <c r="J247" s="41"/>
      <c r="K247" s="43">
        <v>-0.76620000000548316</v>
      </c>
      <c r="L247" s="43">
        <v>0</v>
      </c>
      <c r="M247" s="41"/>
      <c r="N247" s="4">
        <f t="shared" si="40"/>
        <v>0</v>
      </c>
      <c r="O247" s="10">
        <f t="shared" si="35"/>
        <v>0</v>
      </c>
      <c r="P247" s="10"/>
      <c r="Q247" s="10"/>
      <c r="R247" s="4">
        <f t="shared" si="38"/>
        <v>-0.76620000000548316</v>
      </c>
      <c r="S247" s="4" t="str">
        <f t="shared" si="34"/>
        <v>№223 сбыт</v>
      </c>
    </row>
    <row r="248" spans="1:19">
      <c r="A248" s="51" t="s">
        <v>262</v>
      </c>
      <c r="H248" s="41"/>
      <c r="I248" s="41"/>
      <c r="J248" s="41"/>
      <c r="K248" s="43">
        <v>4.4600000000173168E-2</v>
      </c>
      <c r="L248" s="43">
        <v>0</v>
      </c>
      <c r="M248" s="43">
        <f>H248*M$6</f>
        <v>0</v>
      </c>
      <c r="N248" s="44">
        <f t="shared" si="40"/>
        <v>0</v>
      </c>
      <c r="O248" s="40">
        <f t="shared" si="35"/>
        <v>0</v>
      </c>
      <c r="P248" s="40"/>
      <c r="Q248" s="40"/>
      <c r="R248" s="44">
        <f t="shared" si="38"/>
        <v>4.4600000000173168E-2</v>
      </c>
      <c r="S248" s="44" t="str">
        <f t="shared" si="34"/>
        <v xml:space="preserve">№224 сбыт </v>
      </c>
    </row>
    <row r="249" spans="1:19">
      <c r="A249" s="10" t="s">
        <v>263</v>
      </c>
      <c r="B249" s="41">
        <v>2.37</v>
      </c>
      <c r="C249" s="41">
        <v>0.39</v>
      </c>
      <c r="D249" s="41">
        <v>2.77</v>
      </c>
      <c r="E249" s="42">
        <v>2.37</v>
      </c>
      <c r="F249" s="42">
        <v>0.39</v>
      </c>
      <c r="G249" s="42">
        <v>2.77</v>
      </c>
      <c r="H249" s="41">
        <f t="shared" si="36"/>
        <v>0</v>
      </c>
      <c r="I249" s="41">
        <f t="shared" si="36"/>
        <v>0</v>
      </c>
      <c r="J249" s="41">
        <f t="shared" si="36"/>
        <v>0</v>
      </c>
      <c r="K249" s="43">
        <v>187.74930000000012</v>
      </c>
      <c r="L249" s="43">
        <v>0</v>
      </c>
      <c r="M249" s="45">
        <f>H249*M$6</f>
        <v>0</v>
      </c>
      <c r="N249" s="4">
        <f t="shared" si="40"/>
        <v>0</v>
      </c>
      <c r="O249" s="10">
        <f t="shared" si="35"/>
        <v>0</v>
      </c>
      <c r="P249" s="10"/>
      <c r="Q249" s="10"/>
      <c r="R249" s="4">
        <f t="shared" si="38"/>
        <v>187.74930000000012</v>
      </c>
      <c r="S249" s="4" t="str">
        <f t="shared" si="34"/>
        <v xml:space="preserve">№225 </v>
      </c>
    </row>
    <row r="250" spans="1:19">
      <c r="A250" s="40" t="s">
        <v>264</v>
      </c>
      <c r="B250" s="41">
        <v>12534.57</v>
      </c>
      <c r="C250" s="41">
        <v>7950.31</v>
      </c>
      <c r="D250" s="41">
        <v>20484.89</v>
      </c>
      <c r="E250" s="42">
        <v>12698.48</v>
      </c>
      <c r="F250" s="42">
        <v>7981.26</v>
      </c>
      <c r="G250" s="42">
        <v>20679.740000000002</v>
      </c>
      <c r="H250" s="41">
        <f t="shared" si="36"/>
        <v>163.90999999999985</v>
      </c>
      <c r="I250" s="41">
        <f t="shared" si="36"/>
        <v>30.949999999999818</v>
      </c>
      <c r="J250" s="41">
        <f t="shared" si="36"/>
        <v>194.85000000000218</v>
      </c>
      <c r="K250" s="43">
        <v>-2709.756799999996</v>
      </c>
      <c r="L250" s="43">
        <v>4000</v>
      </c>
      <c r="M250" s="43">
        <f>H250*M$6</f>
        <v>1117.866199999999</v>
      </c>
      <c r="N250" s="44">
        <f t="shared" si="40"/>
        <v>82.017499999999515</v>
      </c>
      <c r="O250" s="40">
        <f t="shared" si="35"/>
        <v>1199.8836999999985</v>
      </c>
      <c r="P250" s="40"/>
      <c r="Q250" s="40"/>
      <c r="R250" s="44">
        <f t="shared" si="38"/>
        <v>90.359500000005482</v>
      </c>
      <c r="S250" s="44" t="str">
        <f t="shared" si="34"/>
        <v xml:space="preserve">№226 </v>
      </c>
    </row>
    <row r="251" spans="1:19">
      <c r="A251" s="10" t="s">
        <v>265</v>
      </c>
      <c r="H251" s="41"/>
      <c r="I251" s="41"/>
      <c r="J251" s="41"/>
      <c r="K251" s="43">
        <v>-36.048100000000318</v>
      </c>
      <c r="L251" s="43">
        <v>0</v>
      </c>
      <c r="M251" s="45">
        <f>H251*M$6</f>
        <v>0</v>
      </c>
      <c r="N251" s="4">
        <f t="shared" si="40"/>
        <v>0</v>
      </c>
      <c r="O251" s="10">
        <f t="shared" si="35"/>
        <v>0</v>
      </c>
      <c r="P251" s="10"/>
      <c r="Q251" s="10"/>
      <c r="R251" s="4">
        <f t="shared" si="38"/>
        <v>-36.048100000000318</v>
      </c>
      <c r="S251" s="4" t="str">
        <f t="shared" si="34"/>
        <v>№227 сбыт</v>
      </c>
    </row>
    <row r="252" spans="1:19">
      <c r="A252" s="40" t="s">
        <v>266</v>
      </c>
      <c r="H252" s="41"/>
      <c r="I252" s="41"/>
      <c r="J252" s="41"/>
      <c r="K252" s="43">
        <v>2025.1588999999972</v>
      </c>
      <c r="L252" s="43">
        <v>0</v>
      </c>
      <c r="M252" s="43"/>
      <c r="N252" s="44">
        <f t="shared" si="40"/>
        <v>0</v>
      </c>
      <c r="O252" s="40">
        <f t="shared" si="35"/>
        <v>0</v>
      </c>
      <c r="P252" s="40"/>
      <c r="Q252" s="40"/>
      <c r="R252" s="44">
        <f t="shared" si="38"/>
        <v>2025.1588999999972</v>
      </c>
      <c r="S252" s="44" t="str">
        <f t="shared" si="34"/>
        <v>№228 сбыт</v>
      </c>
    </row>
    <row r="253" spans="1:19">
      <c r="A253" s="10" t="s">
        <v>267</v>
      </c>
      <c r="B253" s="41">
        <v>159.32</v>
      </c>
      <c r="C253" s="41">
        <v>86.61</v>
      </c>
      <c r="D253" s="41">
        <v>245.93</v>
      </c>
      <c r="E253" s="42">
        <v>159.34</v>
      </c>
      <c r="F253" s="42">
        <v>86.66</v>
      </c>
      <c r="G253" s="42">
        <v>246.01000000000002</v>
      </c>
      <c r="H253" s="41">
        <f t="shared" si="36"/>
        <v>2.0000000000010232E-2</v>
      </c>
      <c r="I253" s="41">
        <f t="shared" si="36"/>
        <v>4.9999999999997158E-2</v>
      </c>
      <c r="J253" s="41">
        <f t="shared" si="36"/>
        <v>8.0000000000012506E-2</v>
      </c>
      <c r="K253" s="43">
        <v>133.48410000000018</v>
      </c>
      <c r="L253" s="43">
        <v>0</v>
      </c>
      <c r="M253" s="45">
        <f>H253*M$6</f>
        <v>0.1364000000000698</v>
      </c>
      <c r="N253" s="4">
        <f t="shared" si="40"/>
        <v>0.13249999999999246</v>
      </c>
      <c r="O253" s="10">
        <f t="shared" si="35"/>
        <v>0.26890000000006226</v>
      </c>
      <c r="P253" s="10"/>
      <c r="Q253" s="10"/>
      <c r="R253" s="4">
        <f t="shared" si="38"/>
        <v>133.21520000000012</v>
      </c>
      <c r="S253" s="4" t="str">
        <f t="shared" si="34"/>
        <v xml:space="preserve">№229 </v>
      </c>
    </row>
    <row r="254" spans="1:19">
      <c r="A254" s="40" t="s">
        <v>268</v>
      </c>
      <c r="B254" s="41">
        <v>62.17</v>
      </c>
      <c r="C254" s="41">
        <v>6.91</v>
      </c>
      <c r="D254" s="41">
        <v>69.08</v>
      </c>
      <c r="E254" s="42">
        <v>63.49</v>
      </c>
      <c r="F254" s="42">
        <v>6.91</v>
      </c>
      <c r="G254" s="42">
        <v>70.400000000000006</v>
      </c>
      <c r="H254" s="41">
        <f t="shared" si="36"/>
        <v>1.3200000000000003</v>
      </c>
      <c r="I254" s="41">
        <f t="shared" si="36"/>
        <v>0</v>
      </c>
      <c r="J254" s="41">
        <f t="shared" si="36"/>
        <v>1.3200000000000074</v>
      </c>
      <c r="K254" s="43">
        <v>-119.36110000000004</v>
      </c>
      <c r="L254" s="43">
        <v>0</v>
      </c>
      <c r="M254" s="43">
        <f>H254*M$6</f>
        <v>9.0024000000000015</v>
      </c>
      <c r="N254" s="44">
        <f t="shared" si="40"/>
        <v>0</v>
      </c>
      <c r="O254" s="40">
        <f t="shared" si="35"/>
        <v>9.0024000000000015</v>
      </c>
      <c r="P254" s="40"/>
      <c r="Q254" s="40"/>
      <c r="R254" s="44">
        <f t="shared" si="38"/>
        <v>-128.36350000000004</v>
      </c>
      <c r="S254" s="44" t="str">
        <f t="shared" si="34"/>
        <v xml:space="preserve">№229а </v>
      </c>
    </row>
    <row r="255" spans="1:19">
      <c r="A255" s="10" t="s">
        <v>269</v>
      </c>
      <c r="H255" s="41"/>
      <c r="I255" s="41"/>
      <c r="J255" s="41"/>
      <c r="K255" s="43">
        <v>416.46080000000353</v>
      </c>
      <c r="L255" s="43">
        <v>0</v>
      </c>
      <c r="M255" s="41">
        <f>H255*M$6</f>
        <v>0</v>
      </c>
      <c r="N255" s="4">
        <f t="shared" si="40"/>
        <v>0</v>
      </c>
      <c r="O255" s="10">
        <f t="shared" si="35"/>
        <v>0</v>
      </c>
      <c r="P255" s="10"/>
      <c r="Q255" s="10"/>
      <c r="R255" s="4">
        <f t="shared" si="38"/>
        <v>416.46080000000353</v>
      </c>
      <c r="S255" s="4" t="str">
        <f t="shared" si="34"/>
        <v xml:space="preserve">№230 </v>
      </c>
    </row>
    <row r="256" spans="1:19">
      <c r="A256" s="40" t="s">
        <v>270</v>
      </c>
      <c r="H256" s="41"/>
      <c r="I256" s="41"/>
      <c r="J256" s="41"/>
      <c r="K256" s="43">
        <v>5.2889999997432824E-2</v>
      </c>
      <c r="L256" s="43">
        <v>0</v>
      </c>
      <c r="M256" s="43"/>
      <c r="N256" s="44"/>
      <c r="O256" s="40"/>
      <c r="P256" s="40"/>
      <c r="Q256" s="40"/>
      <c r="R256" s="44">
        <f>K256-O256+L256+P256+Q256</f>
        <v>5.2889999997432824E-2</v>
      </c>
      <c r="S256" s="44" t="str">
        <f t="shared" si="34"/>
        <v>№231 сбыт</v>
      </c>
    </row>
    <row r="257" spans="1:19">
      <c r="A257" s="10" t="s">
        <v>271</v>
      </c>
      <c r="H257" s="41"/>
      <c r="I257" s="41"/>
      <c r="J257" s="41"/>
      <c r="K257" s="43">
        <v>62.33810000000085</v>
      </c>
      <c r="L257" s="43">
        <v>0</v>
      </c>
      <c r="M257" s="45">
        <f t="shared" ref="M257:N272" si="41">H257*M$6</f>
        <v>0</v>
      </c>
      <c r="N257" s="4">
        <f t="shared" si="41"/>
        <v>0</v>
      </c>
      <c r="O257" s="10">
        <f t="shared" si="35"/>
        <v>0</v>
      </c>
      <c r="P257" s="10"/>
      <c r="Q257" s="10"/>
      <c r="R257" s="4">
        <f t="shared" ref="R257:R276" si="42">K257-O257+L257+P257</f>
        <v>62.33810000000085</v>
      </c>
      <c r="S257" s="4" t="str">
        <f t="shared" si="34"/>
        <v xml:space="preserve">№232 </v>
      </c>
    </row>
    <row r="258" spans="1:19">
      <c r="A258" s="40" t="s">
        <v>272</v>
      </c>
      <c r="B258" s="41">
        <v>66584.98</v>
      </c>
      <c r="C258" s="41">
        <v>33421.99</v>
      </c>
      <c r="D258" s="41">
        <v>100006.97</v>
      </c>
      <c r="E258" s="42">
        <v>66768.5</v>
      </c>
      <c r="F258" s="42">
        <v>33537.82</v>
      </c>
      <c r="G258" s="42">
        <v>100306.33</v>
      </c>
      <c r="H258" s="41">
        <f t="shared" si="36"/>
        <v>183.52000000000407</v>
      </c>
      <c r="I258" s="41">
        <f t="shared" si="36"/>
        <v>115.83000000000175</v>
      </c>
      <c r="J258" s="41">
        <f t="shared" si="36"/>
        <v>299.36000000000058</v>
      </c>
      <c r="K258" s="43">
        <v>-4417.2279999999409</v>
      </c>
      <c r="L258" s="43">
        <v>0</v>
      </c>
      <c r="M258" s="43">
        <f t="shared" si="41"/>
        <v>1251.6064000000279</v>
      </c>
      <c r="N258" s="44">
        <f t="shared" si="41"/>
        <v>306.9495000000046</v>
      </c>
      <c r="O258" s="40">
        <f t="shared" si="35"/>
        <v>1558.5559000000326</v>
      </c>
      <c r="P258" s="40"/>
      <c r="Q258" s="40"/>
      <c r="R258" s="44">
        <f t="shared" si="42"/>
        <v>-5975.7838999999731</v>
      </c>
      <c r="S258" s="44" t="str">
        <f t="shared" si="34"/>
        <v xml:space="preserve">№233 </v>
      </c>
    </row>
    <row r="259" spans="1:19">
      <c r="A259" s="10" t="s">
        <v>273</v>
      </c>
      <c r="B259" s="41">
        <v>1034.76</v>
      </c>
      <c r="C259" s="41">
        <v>321.27</v>
      </c>
      <c r="D259" s="41">
        <v>1356.05</v>
      </c>
      <c r="E259" s="42">
        <v>1055.5999999999999</v>
      </c>
      <c r="F259" s="42">
        <v>326.93</v>
      </c>
      <c r="G259" s="42">
        <v>1382.55</v>
      </c>
      <c r="H259" s="41">
        <f t="shared" si="36"/>
        <v>20.839999999999918</v>
      </c>
      <c r="I259" s="41">
        <f t="shared" si="36"/>
        <v>5.660000000000025</v>
      </c>
      <c r="J259" s="41">
        <f t="shared" si="36"/>
        <v>26.5</v>
      </c>
      <c r="K259" s="43">
        <v>-4.0383999999995037</v>
      </c>
      <c r="L259" s="43">
        <v>0</v>
      </c>
      <c r="M259" s="45">
        <f t="shared" si="41"/>
        <v>142.12879999999944</v>
      </c>
      <c r="N259" s="4">
        <f t="shared" si="41"/>
        <v>14.999000000000066</v>
      </c>
      <c r="O259" s="10">
        <f t="shared" si="35"/>
        <v>157.12779999999952</v>
      </c>
      <c r="P259" s="10"/>
      <c r="Q259" s="10"/>
      <c r="R259" s="4">
        <f t="shared" si="42"/>
        <v>-161.16619999999904</v>
      </c>
      <c r="S259" s="4" t="str">
        <f t="shared" si="34"/>
        <v xml:space="preserve">№234 </v>
      </c>
    </row>
    <row r="260" spans="1:19">
      <c r="A260" s="40" t="s">
        <v>274</v>
      </c>
      <c r="B260" s="41">
        <v>7464.76</v>
      </c>
      <c r="C260" s="41">
        <v>14743.48</v>
      </c>
      <c r="D260" s="41">
        <v>22208.29</v>
      </c>
      <c r="E260" s="42">
        <v>7478.95</v>
      </c>
      <c r="F260" s="42">
        <v>14749.89</v>
      </c>
      <c r="G260" s="42">
        <v>22228.880000000001</v>
      </c>
      <c r="H260" s="41">
        <f t="shared" si="36"/>
        <v>14.1899999999996</v>
      </c>
      <c r="I260" s="41">
        <f t="shared" si="36"/>
        <v>6.4099999999998545</v>
      </c>
      <c r="J260" s="41">
        <f t="shared" si="36"/>
        <v>20.590000000000146</v>
      </c>
      <c r="K260" s="43">
        <v>-3.6999999988438503E-3</v>
      </c>
      <c r="L260" s="43">
        <v>0</v>
      </c>
      <c r="M260" s="43">
        <f t="shared" si="41"/>
        <v>96.775799999997275</v>
      </c>
      <c r="N260" s="44">
        <f t="shared" si="41"/>
        <v>16.986499999999612</v>
      </c>
      <c r="O260" s="40">
        <f>SUM(M260:N260)</f>
        <v>113.76229999999688</v>
      </c>
      <c r="P260" s="40"/>
      <c r="Q260" s="40"/>
      <c r="R260" s="44">
        <f t="shared" si="42"/>
        <v>-113.76599999999573</v>
      </c>
      <c r="S260" s="44" t="str">
        <f t="shared" si="34"/>
        <v xml:space="preserve">№235 </v>
      </c>
    </row>
    <row r="261" spans="1:19">
      <c r="A261" s="10" t="s">
        <v>275</v>
      </c>
      <c r="B261" s="41">
        <v>3680.09</v>
      </c>
      <c r="C261" s="41">
        <v>2103.5700000000002</v>
      </c>
      <c r="D261" s="41">
        <v>5783.67</v>
      </c>
      <c r="E261" s="42">
        <v>3695.35</v>
      </c>
      <c r="F261" s="42">
        <v>2107.79</v>
      </c>
      <c r="G261" s="42">
        <v>5803.14</v>
      </c>
      <c r="H261" s="41">
        <f t="shared" si="36"/>
        <v>15.259999999999764</v>
      </c>
      <c r="I261" s="41">
        <f t="shared" si="36"/>
        <v>4.2199999999997999</v>
      </c>
      <c r="J261" s="41">
        <f t="shared" si="36"/>
        <v>19.470000000000255</v>
      </c>
      <c r="K261" s="43">
        <v>-109.96290000000107</v>
      </c>
      <c r="L261" s="43">
        <v>0</v>
      </c>
      <c r="M261" s="45">
        <f t="shared" si="41"/>
        <v>104.07319999999839</v>
      </c>
      <c r="N261" s="4">
        <f t="shared" si="41"/>
        <v>11.182999999999469</v>
      </c>
      <c r="O261" s="10">
        <f t="shared" si="35"/>
        <v>115.25619999999786</v>
      </c>
      <c r="P261" s="10"/>
      <c r="Q261" s="10"/>
      <c r="R261" s="4">
        <f t="shared" si="42"/>
        <v>-225.21909999999895</v>
      </c>
      <c r="S261" s="4" t="str">
        <f t="shared" si="34"/>
        <v xml:space="preserve">№236 </v>
      </c>
    </row>
    <row r="262" spans="1:19">
      <c r="A262" s="40" t="s">
        <v>276</v>
      </c>
      <c r="B262" s="41">
        <v>2847.75</v>
      </c>
      <c r="C262" s="41">
        <v>732.85</v>
      </c>
      <c r="D262" s="41">
        <v>3580.61</v>
      </c>
      <c r="E262" s="42">
        <v>2874.9700000000003</v>
      </c>
      <c r="F262" s="42">
        <v>739.97</v>
      </c>
      <c r="G262" s="42">
        <v>3614.9500000000003</v>
      </c>
      <c r="H262" s="41">
        <f t="shared" si="36"/>
        <v>27.220000000000255</v>
      </c>
      <c r="I262" s="41">
        <f t="shared" si="36"/>
        <v>7.1200000000000045</v>
      </c>
      <c r="J262" s="41">
        <f t="shared" si="36"/>
        <v>34.340000000000146</v>
      </c>
      <c r="K262" s="43">
        <v>113.69280000000074</v>
      </c>
      <c r="L262" s="43">
        <v>0</v>
      </c>
      <c r="M262" s="43">
        <f t="shared" si="41"/>
        <v>185.64040000000173</v>
      </c>
      <c r="N262" s="44">
        <f t="shared" si="41"/>
        <v>18.868000000000013</v>
      </c>
      <c r="O262" s="40">
        <f t="shared" si="35"/>
        <v>204.50840000000176</v>
      </c>
      <c r="P262" s="40"/>
      <c r="Q262" s="40"/>
      <c r="R262" s="44">
        <f t="shared" si="42"/>
        <v>-90.815600000001012</v>
      </c>
      <c r="S262" s="44" t="str">
        <f t="shared" si="34"/>
        <v xml:space="preserve">№237 </v>
      </c>
    </row>
    <row r="263" spans="1:19">
      <c r="A263" s="10" t="s">
        <v>277</v>
      </c>
      <c r="B263" s="41">
        <v>1152.1300000000001</v>
      </c>
      <c r="C263" s="41">
        <v>609.25</v>
      </c>
      <c r="D263" s="41">
        <v>1761.39</v>
      </c>
      <c r="E263" s="42">
        <v>1152.1300000000001</v>
      </c>
      <c r="F263" s="42">
        <v>609.25</v>
      </c>
      <c r="G263" s="42">
        <v>1761.39</v>
      </c>
      <c r="H263" s="41">
        <f t="shared" si="36"/>
        <v>0</v>
      </c>
      <c r="I263" s="41">
        <f t="shared" si="36"/>
        <v>0</v>
      </c>
      <c r="J263" s="41">
        <f t="shared" si="36"/>
        <v>0</v>
      </c>
      <c r="K263" s="43">
        <v>158.86939999999524</v>
      </c>
      <c r="L263" s="43">
        <v>0</v>
      </c>
      <c r="M263" s="41">
        <f t="shared" si="41"/>
        <v>0</v>
      </c>
      <c r="N263" s="4">
        <f t="shared" si="41"/>
        <v>0</v>
      </c>
      <c r="O263" s="10">
        <f t="shared" si="35"/>
        <v>0</v>
      </c>
      <c r="P263" s="10"/>
      <c r="Q263" s="10"/>
      <c r="R263" s="4">
        <f t="shared" si="42"/>
        <v>158.86939999999524</v>
      </c>
      <c r="S263" s="4" t="str">
        <f t="shared" si="34"/>
        <v xml:space="preserve">№238 </v>
      </c>
    </row>
    <row r="264" spans="1:19">
      <c r="A264" s="40" t="s">
        <v>278</v>
      </c>
      <c r="H264" s="41"/>
      <c r="I264" s="41"/>
      <c r="J264" s="41"/>
      <c r="K264" s="43">
        <v>363.46130000000085</v>
      </c>
      <c r="L264" s="43">
        <v>0</v>
      </c>
      <c r="M264" s="43">
        <f t="shared" si="41"/>
        <v>0</v>
      </c>
      <c r="N264" s="44">
        <f t="shared" si="41"/>
        <v>0</v>
      </c>
      <c r="O264" s="40">
        <f t="shared" si="35"/>
        <v>0</v>
      </c>
      <c r="P264" s="40"/>
      <c r="Q264" s="40"/>
      <c r="R264" s="44">
        <f t="shared" si="42"/>
        <v>363.46130000000085</v>
      </c>
      <c r="S264" s="44" t="str">
        <f t="shared" si="34"/>
        <v xml:space="preserve">№239 </v>
      </c>
    </row>
    <row r="265" spans="1:19">
      <c r="A265" s="10" t="s">
        <v>279</v>
      </c>
      <c r="H265" s="41"/>
      <c r="I265" s="41"/>
      <c r="J265" s="41"/>
      <c r="K265" s="43">
        <v>-4.0999999987434421E-3</v>
      </c>
      <c r="L265" s="43">
        <v>0</v>
      </c>
      <c r="M265" s="45">
        <f t="shared" si="41"/>
        <v>0</v>
      </c>
      <c r="N265" s="4">
        <f t="shared" si="41"/>
        <v>0</v>
      </c>
      <c r="O265" s="10">
        <f t="shared" si="35"/>
        <v>0</v>
      </c>
      <c r="P265" s="10"/>
      <c r="Q265" s="10"/>
      <c r="R265" s="4">
        <f t="shared" si="42"/>
        <v>-4.0999999987434421E-3</v>
      </c>
      <c r="S265" s="4" t="str">
        <f t="shared" si="34"/>
        <v xml:space="preserve">№240 </v>
      </c>
    </row>
    <row r="266" spans="1:19">
      <c r="A266" s="40" t="s">
        <v>280</v>
      </c>
      <c r="H266" s="41"/>
      <c r="I266" s="41"/>
      <c r="J266" s="41"/>
      <c r="K266" s="43">
        <v>684.85509999999908</v>
      </c>
      <c r="L266" s="43">
        <v>0</v>
      </c>
      <c r="M266" s="43">
        <f t="shared" si="41"/>
        <v>0</v>
      </c>
      <c r="N266" s="44">
        <f t="shared" si="41"/>
        <v>0</v>
      </c>
      <c r="O266" s="40">
        <f t="shared" si="35"/>
        <v>0</v>
      </c>
      <c r="P266" s="40"/>
      <c r="Q266" s="40"/>
      <c r="R266" s="44">
        <f t="shared" si="42"/>
        <v>684.85509999999908</v>
      </c>
      <c r="S266" s="44" t="str">
        <f t="shared" si="34"/>
        <v xml:space="preserve">№241 </v>
      </c>
    </row>
    <row r="267" spans="1:19">
      <c r="A267" s="10" t="s">
        <v>281</v>
      </c>
      <c r="H267" s="41"/>
      <c r="I267" s="41"/>
      <c r="J267" s="41"/>
      <c r="K267" s="43">
        <v>871.76609999999823</v>
      </c>
      <c r="L267" s="43">
        <v>0</v>
      </c>
      <c r="M267" s="45"/>
      <c r="N267" s="4">
        <f t="shared" si="41"/>
        <v>0</v>
      </c>
      <c r="O267" s="10">
        <f t="shared" si="35"/>
        <v>0</v>
      </c>
      <c r="P267" s="10"/>
      <c r="Q267" s="10"/>
      <c r="R267" s="4">
        <f t="shared" si="42"/>
        <v>871.76609999999823</v>
      </c>
      <c r="S267" s="4" t="str">
        <f t="shared" ref="S267:S275" si="43">A267</f>
        <v>№242 сбыт</v>
      </c>
    </row>
    <row r="268" spans="1:19">
      <c r="A268" s="40" t="s">
        <v>282</v>
      </c>
      <c r="H268" s="41"/>
      <c r="I268" s="41"/>
      <c r="J268" s="41"/>
      <c r="K268" s="43">
        <v>1.8999999996935912E-3</v>
      </c>
      <c r="L268" s="43">
        <v>0</v>
      </c>
      <c r="M268" s="43"/>
      <c r="N268" s="44">
        <f t="shared" si="41"/>
        <v>0</v>
      </c>
      <c r="O268" s="40">
        <f t="shared" si="35"/>
        <v>0</v>
      </c>
      <c r="P268" s="40"/>
      <c r="Q268" s="40"/>
      <c r="R268" s="44">
        <f t="shared" si="42"/>
        <v>1.8999999996935912E-3</v>
      </c>
      <c r="S268" s="44" t="str">
        <f t="shared" si="43"/>
        <v>№243\1</v>
      </c>
    </row>
    <row r="269" spans="1:19">
      <c r="A269" s="10" t="s">
        <v>283</v>
      </c>
      <c r="B269" s="41">
        <v>5310.76</v>
      </c>
      <c r="C269" s="41">
        <v>1217.57</v>
      </c>
      <c r="D269" s="41">
        <v>6528.34</v>
      </c>
      <c r="E269" s="42">
        <v>5310.76</v>
      </c>
      <c r="F269" s="42">
        <v>1217.57</v>
      </c>
      <c r="G269" s="42">
        <v>6528.34</v>
      </c>
      <c r="H269" s="41">
        <f t="shared" ref="H269:J275" si="44">E269-B269</f>
        <v>0</v>
      </c>
      <c r="I269" s="41">
        <f t="shared" si="44"/>
        <v>0</v>
      </c>
      <c r="J269" s="41">
        <f t="shared" si="44"/>
        <v>0</v>
      </c>
      <c r="K269" s="43">
        <v>-13.574900000002344</v>
      </c>
      <c r="L269" s="43">
        <v>0</v>
      </c>
      <c r="M269" s="45">
        <f>H269*M$6</f>
        <v>0</v>
      </c>
      <c r="N269" s="4">
        <f t="shared" si="41"/>
        <v>0</v>
      </c>
      <c r="O269" s="10">
        <f t="shared" ref="O269:O275" si="45">SUM(M269:N269)</f>
        <v>0</v>
      </c>
      <c r="P269" s="10"/>
      <c r="Q269" s="10"/>
      <c r="R269" s="4">
        <f t="shared" si="42"/>
        <v>-13.574900000002344</v>
      </c>
      <c r="S269" s="4" t="str">
        <f t="shared" si="43"/>
        <v xml:space="preserve">№243\2 </v>
      </c>
    </row>
    <row r="270" spans="1:19">
      <c r="A270" s="40" t="s">
        <v>284</v>
      </c>
      <c r="B270" s="41">
        <v>17104.670000000002</v>
      </c>
      <c r="C270" s="41">
        <v>7725.1100000000006</v>
      </c>
      <c r="D270" s="41">
        <v>24829.79</v>
      </c>
      <c r="E270" s="42">
        <v>17190.29</v>
      </c>
      <c r="F270" s="42">
        <v>7777.54</v>
      </c>
      <c r="G270" s="42">
        <v>24967.84</v>
      </c>
      <c r="H270" s="41">
        <f t="shared" si="44"/>
        <v>85.619999999998981</v>
      </c>
      <c r="I270" s="41">
        <f t="shared" si="44"/>
        <v>52.429999999999382</v>
      </c>
      <c r="J270" s="41">
        <f t="shared" si="44"/>
        <v>138.04999999999927</v>
      </c>
      <c r="K270" s="43">
        <v>-62.418300000011286</v>
      </c>
      <c r="L270" s="43">
        <v>0</v>
      </c>
      <c r="M270" s="43">
        <f>H270*M$6</f>
        <v>583.92839999999308</v>
      </c>
      <c r="N270" s="44">
        <f t="shared" si="41"/>
        <v>138.93949999999836</v>
      </c>
      <c r="O270" s="40">
        <f t="shared" si="45"/>
        <v>722.86789999999144</v>
      </c>
      <c r="P270" s="40"/>
      <c r="Q270" s="40"/>
      <c r="R270" s="44">
        <f t="shared" si="42"/>
        <v>-785.28620000000274</v>
      </c>
      <c r="S270" s="44" t="str">
        <f t="shared" si="43"/>
        <v xml:space="preserve">№244 </v>
      </c>
    </row>
    <row r="271" spans="1:19">
      <c r="A271" s="10" t="s">
        <v>285</v>
      </c>
      <c r="B271" s="41">
        <v>10276.81</v>
      </c>
      <c r="C271" s="41">
        <v>4252.0600000000004</v>
      </c>
      <c r="D271" s="41">
        <v>14528.9</v>
      </c>
      <c r="E271" s="42">
        <v>10276.81</v>
      </c>
      <c r="F271" s="42">
        <v>4252.0600000000004</v>
      </c>
      <c r="G271" s="42">
        <v>14528.9</v>
      </c>
      <c r="H271" s="41">
        <f t="shared" si="44"/>
        <v>0</v>
      </c>
      <c r="I271" s="41">
        <f t="shared" si="44"/>
        <v>0</v>
      </c>
      <c r="J271" s="41">
        <f t="shared" si="44"/>
        <v>0</v>
      </c>
      <c r="K271" s="43">
        <v>-2453.6646999999994</v>
      </c>
      <c r="L271" s="43">
        <v>0</v>
      </c>
      <c r="M271" s="41">
        <f>H271*M$6</f>
        <v>0</v>
      </c>
      <c r="N271" s="4">
        <f t="shared" si="41"/>
        <v>0</v>
      </c>
      <c r="O271" s="10">
        <f t="shared" si="45"/>
        <v>0</v>
      </c>
      <c r="P271" s="10"/>
      <c r="Q271" s="10"/>
      <c r="R271" s="4">
        <f t="shared" si="42"/>
        <v>-2453.6646999999994</v>
      </c>
      <c r="S271" s="4" t="str">
        <f t="shared" si="43"/>
        <v xml:space="preserve">№245 </v>
      </c>
    </row>
    <row r="272" spans="1:19">
      <c r="A272" s="40" t="s">
        <v>286</v>
      </c>
      <c r="B272" s="41">
        <v>5994.29</v>
      </c>
      <c r="C272" s="41">
        <v>2804.92</v>
      </c>
      <c r="D272" s="41">
        <v>8799.2199999999993</v>
      </c>
      <c r="E272" s="42">
        <v>6202.51</v>
      </c>
      <c r="F272" s="42">
        <v>2867.87</v>
      </c>
      <c r="G272" s="42">
        <v>9070.39</v>
      </c>
      <c r="H272" s="41">
        <f t="shared" si="44"/>
        <v>208.22000000000025</v>
      </c>
      <c r="I272" s="41">
        <f t="shared" si="44"/>
        <v>62.949999999999818</v>
      </c>
      <c r="J272" s="41">
        <f t="shared" si="44"/>
        <v>271.17000000000007</v>
      </c>
      <c r="K272" s="43">
        <v>-5324.7044999999998</v>
      </c>
      <c r="L272" s="43">
        <v>5324.7</v>
      </c>
      <c r="M272" s="43">
        <f>H272*M$6</f>
        <v>1420.0604000000019</v>
      </c>
      <c r="N272" s="44">
        <f t="shared" si="41"/>
        <v>166.81749999999951</v>
      </c>
      <c r="O272" s="40">
        <f t="shared" si="45"/>
        <v>1586.8779000000013</v>
      </c>
      <c r="P272" s="40"/>
      <c r="Q272" s="40"/>
      <c r="R272" s="44">
        <f t="shared" si="42"/>
        <v>-1586.8824000000013</v>
      </c>
      <c r="S272" s="44" t="str">
        <f t="shared" si="43"/>
        <v xml:space="preserve">№246 </v>
      </c>
    </row>
    <row r="273" spans="1:20">
      <c r="A273" s="10" t="s">
        <v>287</v>
      </c>
      <c r="B273" s="50"/>
      <c r="C273" s="50"/>
      <c r="D273" s="50"/>
      <c r="H273" s="41">
        <f t="shared" si="44"/>
        <v>0</v>
      </c>
      <c r="I273" s="41">
        <f t="shared" si="44"/>
        <v>0</v>
      </c>
      <c r="J273" s="41">
        <f t="shared" si="44"/>
        <v>0</v>
      </c>
      <c r="K273" s="43">
        <v>0.89959999999950924</v>
      </c>
      <c r="L273" s="43">
        <v>0</v>
      </c>
      <c r="M273" s="45"/>
      <c r="N273" s="4"/>
      <c r="O273" s="10"/>
      <c r="P273" s="10"/>
      <c r="Q273" s="10"/>
      <c r="R273" s="4">
        <f t="shared" si="42"/>
        <v>0.89959999999950924</v>
      </c>
      <c r="S273" s="4" t="str">
        <f t="shared" si="43"/>
        <v>№247 сбыт</v>
      </c>
      <c r="T273" t="s">
        <v>288</v>
      </c>
    </row>
    <row r="274" spans="1:20">
      <c r="A274" s="40" t="s">
        <v>289</v>
      </c>
      <c r="B274" s="41">
        <v>88.3</v>
      </c>
      <c r="C274" s="41">
        <v>68.03</v>
      </c>
      <c r="D274" s="41">
        <v>156.34</v>
      </c>
      <c r="E274" s="42">
        <v>89.26</v>
      </c>
      <c r="F274" s="42">
        <v>68.06</v>
      </c>
      <c r="G274" s="42">
        <v>157.33000000000001</v>
      </c>
      <c r="H274" s="41">
        <f t="shared" si="44"/>
        <v>0.96000000000000796</v>
      </c>
      <c r="I274" s="41">
        <f t="shared" si="44"/>
        <v>3.0000000000001137E-2</v>
      </c>
      <c r="J274" s="41">
        <f t="shared" si="44"/>
        <v>0.99000000000000909</v>
      </c>
      <c r="K274" s="43">
        <v>3941.3015</v>
      </c>
      <c r="L274" s="43">
        <v>0</v>
      </c>
      <c r="M274" s="43">
        <f>H274*M$6</f>
        <v>6.5472000000000543</v>
      </c>
      <c r="N274" s="44">
        <f>I274*N$6</f>
        <v>7.9500000000003013E-2</v>
      </c>
      <c r="O274" s="40">
        <f t="shared" si="45"/>
        <v>6.6267000000000573</v>
      </c>
      <c r="P274" s="40"/>
      <c r="Q274" s="40"/>
      <c r="R274" s="44">
        <f t="shared" si="42"/>
        <v>3934.6747999999998</v>
      </c>
      <c r="S274" s="44" t="str">
        <f t="shared" si="43"/>
        <v xml:space="preserve">№248 </v>
      </c>
    </row>
    <row r="275" spans="1:20">
      <c r="A275" s="10" t="s">
        <v>290</v>
      </c>
      <c r="B275" s="41">
        <v>9802.51</v>
      </c>
      <c r="C275" s="41">
        <v>6498.68</v>
      </c>
      <c r="D275" s="41">
        <v>16301.220000000001</v>
      </c>
      <c r="E275" s="42">
        <v>9922.09</v>
      </c>
      <c r="F275" s="42">
        <v>6538.4400000000005</v>
      </c>
      <c r="G275" s="42">
        <v>16460.560000000001</v>
      </c>
      <c r="H275" s="41">
        <f t="shared" si="44"/>
        <v>119.57999999999993</v>
      </c>
      <c r="I275" s="41">
        <f t="shared" si="44"/>
        <v>39.760000000000218</v>
      </c>
      <c r="J275" s="41">
        <f t="shared" si="44"/>
        <v>159.34000000000015</v>
      </c>
      <c r="K275" s="43">
        <v>-1905.4786999999981</v>
      </c>
      <c r="L275" s="43">
        <v>0</v>
      </c>
      <c r="M275" s="45">
        <f>H275*M$6</f>
        <v>815.53559999999959</v>
      </c>
      <c r="N275" s="4">
        <f>I275*N$6</f>
        <v>105.36400000000057</v>
      </c>
      <c r="O275" s="10">
        <f t="shared" si="45"/>
        <v>920.89960000000019</v>
      </c>
      <c r="P275" s="10"/>
      <c r="Q275" s="10"/>
      <c r="R275" s="4">
        <f t="shared" si="42"/>
        <v>-2826.3782999999985</v>
      </c>
      <c r="S275" s="4" t="str">
        <f t="shared" si="43"/>
        <v xml:space="preserve">№249 </v>
      </c>
    </row>
    <row r="276" spans="1:20" ht="25.5">
      <c r="A276" s="52" t="s">
        <v>291</v>
      </c>
      <c r="B276" s="41">
        <v>67522.210000000006</v>
      </c>
      <c r="C276" s="41">
        <v>28393.99</v>
      </c>
      <c r="D276" s="41">
        <v>95916.2</v>
      </c>
      <c r="E276" s="42">
        <v>67945.509999999995</v>
      </c>
      <c r="F276" s="42">
        <v>28565.32</v>
      </c>
      <c r="G276" s="42">
        <v>96510.83</v>
      </c>
      <c r="H276" s="43">
        <f>E276-B276-150</f>
        <v>273.29999999998836</v>
      </c>
      <c r="I276" s="43">
        <f>F276-C276-50</f>
        <v>121.32999999999811</v>
      </c>
      <c r="J276" s="43">
        <f>G276-D276</f>
        <v>594.63000000000466</v>
      </c>
      <c r="K276" s="43">
        <v>5628.1055999999444</v>
      </c>
      <c r="L276" s="43">
        <v>0</v>
      </c>
      <c r="M276" s="43">
        <f>(H276)*M$6</f>
        <v>1863.9059999999206</v>
      </c>
      <c r="N276" s="44">
        <f>(I276)*N$6</f>
        <v>321.52449999999499</v>
      </c>
      <c r="O276" s="40">
        <f>SUM(M276:N276)</f>
        <v>2185.4304999999158</v>
      </c>
      <c r="P276" s="10"/>
      <c r="Q276" s="40"/>
      <c r="R276" s="44">
        <f t="shared" si="42"/>
        <v>3442.6751000000286</v>
      </c>
      <c r="S276" s="44" t="str">
        <f>A276</f>
        <v>№Охрана 3</v>
      </c>
    </row>
    <row r="277" spans="1:20">
      <c r="A277" s="50"/>
      <c r="B277" s="45"/>
      <c r="C277" s="45"/>
      <c r="D277" s="45"/>
      <c r="H277" s="45"/>
      <c r="I277" s="45"/>
      <c r="J277" s="45"/>
      <c r="K277" s="45"/>
      <c r="L277" s="45"/>
      <c r="M277" s="41"/>
      <c r="N277" s="41"/>
      <c r="O277" s="10"/>
      <c r="P277" s="10"/>
      <c r="Q277" s="10"/>
      <c r="R277" s="4"/>
    </row>
    <row r="278" spans="1:20">
      <c r="A278" s="50"/>
      <c r="B278" s="45"/>
      <c r="C278" s="45"/>
      <c r="D278" s="45"/>
      <c r="H278" s="45"/>
      <c r="I278" s="45"/>
      <c r="J278" s="45"/>
      <c r="K278" s="45"/>
      <c r="L278" s="45"/>
      <c r="M278" s="41"/>
      <c r="N278" s="41"/>
      <c r="O278" s="10"/>
      <c r="P278" s="10"/>
      <c r="Q278" s="10"/>
      <c r="R278" s="4"/>
    </row>
    <row r="279" spans="1:20">
      <c r="A279" s="50"/>
      <c r="B279" s="45"/>
      <c r="C279" s="45"/>
      <c r="D279" s="45"/>
      <c r="H279" s="45"/>
      <c r="I279" s="45"/>
      <c r="J279" s="45"/>
      <c r="K279" s="45"/>
      <c r="L279" s="45"/>
      <c r="M279" s="41"/>
      <c r="N279" s="41"/>
      <c r="O279" s="10"/>
      <c r="P279" s="10"/>
      <c r="Q279" s="10"/>
      <c r="R279" s="4"/>
    </row>
    <row r="280" spans="1:20">
      <c r="A280" s="50"/>
      <c r="B280" s="45"/>
      <c r="C280" s="45"/>
      <c r="D280" s="45"/>
      <c r="E280" s="41"/>
      <c r="F280" s="41"/>
      <c r="G280" s="41"/>
      <c r="H280" s="45"/>
      <c r="I280" s="45"/>
      <c r="J280" s="45"/>
      <c r="K280" s="45"/>
      <c r="L280" s="45"/>
      <c r="M280" s="41"/>
      <c r="N280" s="41"/>
      <c r="O280" s="10"/>
      <c r="P280" s="10"/>
      <c r="Q280" s="10"/>
      <c r="R280" s="4"/>
    </row>
    <row r="281" spans="1:20">
      <c r="A281" s="50"/>
      <c r="B281" s="45"/>
      <c r="C281" s="45"/>
      <c r="D281" s="45"/>
      <c r="H281" s="45"/>
      <c r="I281" s="45"/>
      <c r="J281" s="45"/>
      <c r="K281" s="45"/>
      <c r="L281" s="45"/>
      <c r="M281" s="41"/>
      <c r="N281" s="41"/>
      <c r="O281" s="10"/>
      <c r="P281" s="10"/>
      <c r="Q281" s="10"/>
      <c r="R281" s="4"/>
    </row>
    <row r="282" spans="1:20">
      <c r="A282" s="50"/>
      <c r="B282" s="45"/>
      <c r="C282" s="45"/>
      <c r="D282" s="45"/>
      <c r="E282" s="41"/>
      <c r="F282" s="41"/>
      <c r="G282" s="41"/>
      <c r="H282" s="45"/>
      <c r="I282" s="45"/>
      <c r="J282" s="45"/>
      <c r="K282" s="45"/>
      <c r="L282" s="45"/>
      <c r="M282" s="41"/>
      <c r="N282" s="41"/>
      <c r="O282" s="10"/>
      <c r="P282" s="10"/>
      <c r="Q282" s="10"/>
      <c r="R282" s="4"/>
    </row>
    <row r="283" spans="1:20">
      <c r="A283" s="50"/>
      <c r="B283" s="45"/>
      <c r="C283" s="45"/>
      <c r="D283" s="45"/>
      <c r="E283" s="41"/>
      <c r="F283" s="41"/>
      <c r="G283" s="41"/>
      <c r="H283" s="45"/>
      <c r="I283" s="45"/>
      <c r="J283" s="45"/>
      <c r="K283" s="45"/>
      <c r="L283" s="45"/>
      <c r="M283" s="41"/>
      <c r="N283" s="41"/>
      <c r="O283" s="10"/>
      <c r="P283" s="10"/>
      <c r="Q283" s="10"/>
      <c r="R283" s="4"/>
    </row>
    <row r="284" spans="1:20">
      <c r="A284" s="50"/>
      <c r="B284" s="45"/>
      <c r="C284" s="45"/>
      <c r="D284" s="45"/>
      <c r="E284" s="41"/>
      <c r="F284" s="41"/>
      <c r="G284" s="41"/>
      <c r="H284" s="45"/>
      <c r="I284" s="45"/>
      <c r="J284" s="45"/>
      <c r="K284" s="45"/>
      <c r="L284" s="45"/>
      <c r="M284" s="41"/>
      <c r="N284" s="41"/>
      <c r="O284" s="10"/>
      <c r="P284" s="10"/>
      <c r="Q284" s="10"/>
      <c r="R284" s="4"/>
    </row>
    <row r="285" spans="1:20">
      <c r="A285" s="50"/>
      <c r="B285" s="45"/>
      <c r="C285" s="45"/>
      <c r="D285" s="45"/>
      <c r="E285" s="41"/>
      <c r="F285" s="41"/>
      <c r="G285" s="41"/>
      <c r="H285" s="45"/>
      <c r="I285" s="45"/>
      <c r="J285" s="45"/>
      <c r="K285" s="45"/>
      <c r="L285" s="45"/>
      <c r="M285" s="41"/>
      <c r="N285" s="41"/>
      <c r="O285" s="10"/>
      <c r="P285" s="10"/>
      <c r="Q285" s="10"/>
      <c r="R285" s="4"/>
    </row>
    <row r="286" spans="1:20">
      <c r="A286" s="50"/>
      <c r="B286" s="45"/>
      <c r="C286" s="45"/>
      <c r="D286" s="45"/>
      <c r="E286" s="41"/>
      <c r="F286" s="41"/>
      <c r="G286" s="41"/>
      <c r="H286" s="45"/>
      <c r="I286" s="45"/>
      <c r="J286" s="45"/>
      <c r="K286" s="45"/>
      <c r="L286" s="45"/>
      <c r="M286" s="41"/>
      <c r="N286" s="41"/>
      <c r="O286" s="10"/>
      <c r="P286" s="10"/>
      <c r="Q286" s="10"/>
      <c r="R286" s="4"/>
    </row>
    <row r="287" spans="1:20" ht="16.5" thickBot="1">
      <c r="A287" s="50"/>
      <c r="B287" s="45"/>
      <c r="C287" s="45"/>
      <c r="D287" s="45"/>
      <c r="E287" s="41"/>
      <c r="F287" s="41"/>
      <c r="G287" s="41"/>
      <c r="H287" s="45"/>
      <c r="I287" s="45"/>
      <c r="J287" s="45"/>
      <c r="K287" s="45"/>
      <c r="L287" s="45"/>
      <c r="M287" s="41"/>
      <c r="N287" s="41"/>
      <c r="O287" s="10"/>
      <c r="P287" s="10"/>
      <c r="Q287" s="10"/>
      <c r="R287" s="4"/>
    </row>
    <row r="288" spans="1:20" ht="16.5" thickBot="1">
      <c r="B288" s="53"/>
      <c r="E288" s="41"/>
      <c r="F288" s="41"/>
      <c r="G288" s="48"/>
      <c r="H288" s="53"/>
      <c r="N288" s="41"/>
      <c r="O288" s="41"/>
      <c r="P288" s="41"/>
      <c r="Q288" s="41"/>
    </row>
    <row r="289" spans="2:17">
      <c r="B289" s="53"/>
      <c r="H289" s="53"/>
      <c r="N289" s="41"/>
      <c r="O289" s="41"/>
      <c r="P289" s="41"/>
      <c r="Q289" s="41"/>
    </row>
    <row r="290" spans="2:17">
      <c r="B290" s="53"/>
      <c r="E290" s="53"/>
      <c r="H290" s="53"/>
      <c r="N290" s="41"/>
      <c r="O290" s="41"/>
      <c r="P290" s="41"/>
      <c r="Q290" s="41"/>
    </row>
    <row r="291" spans="2:17">
      <c r="B291" s="53"/>
      <c r="E291" s="53"/>
      <c r="H291" s="53"/>
      <c r="N291" s="41"/>
      <c r="O291" s="41"/>
      <c r="P291" s="41"/>
      <c r="Q291" s="41"/>
    </row>
    <row r="292" spans="2:17">
      <c r="B292" s="53"/>
      <c r="E292" s="53"/>
      <c r="H292" s="53"/>
      <c r="N292" s="41"/>
      <c r="O292" s="41"/>
      <c r="P292" s="41"/>
      <c r="Q292" s="41"/>
    </row>
    <row r="293" spans="2:17">
      <c r="B293" s="53"/>
      <c r="E293" s="53"/>
      <c r="H293" s="53"/>
      <c r="N293" s="41"/>
      <c r="O293" s="41"/>
      <c r="P293" s="41"/>
      <c r="Q293" s="41"/>
    </row>
    <row r="294" spans="2:17">
      <c r="B294" s="53"/>
      <c r="E294" s="53"/>
      <c r="H294" s="53"/>
      <c r="N294" s="41"/>
      <c r="O294" s="41"/>
      <c r="P294" s="41"/>
      <c r="Q294" s="41"/>
    </row>
    <row r="295" spans="2:17">
      <c r="B295" s="53"/>
      <c r="E295" s="53"/>
      <c r="H295" s="53"/>
      <c r="N295" s="41"/>
      <c r="O295" s="41"/>
      <c r="P295" s="41"/>
      <c r="Q295" s="41"/>
    </row>
    <row r="296" spans="2:17">
      <c r="N296" s="41"/>
      <c r="O296" s="41"/>
      <c r="P296" s="41"/>
      <c r="Q296" s="41"/>
    </row>
    <row r="297" spans="2:17">
      <c r="N297" s="41"/>
      <c r="O297" s="41"/>
      <c r="P297" s="41"/>
      <c r="Q297" s="41"/>
    </row>
    <row r="298" spans="2:17">
      <c r="N298" s="41"/>
      <c r="O298" s="41"/>
      <c r="P298" s="41"/>
      <c r="Q298" s="41"/>
    </row>
    <row r="299" spans="2:17">
      <c r="N299" s="41"/>
      <c r="O299" s="41"/>
      <c r="P299" s="41"/>
      <c r="Q299" s="41"/>
    </row>
    <row r="300" spans="2:17">
      <c r="N300" s="41"/>
      <c r="O300" s="41"/>
      <c r="P300" s="41"/>
      <c r="Q300" s="41"/>
    </row>
    <row r="301" spans="2:17">
      <c r="N301" s="41"/>
      <c r="O301" s="41"/>
      <c r="P301" s="41"/>
      <c r="Q301" s="41"/>
    </row>
    <row r="302" spans="2:17">
      <c r="N302" s="41"/>
      <c r="O302" s="41"/>
      <c r="P302" s="41"/>
      <c r="Q302" s="41"/>
    </row>
    <row r="303" spans="2:17">
      <c r="N303" s="41"/>
      <c r="O303" s="41"/>
      <c r="P303" s="41"/>
      <c r="Q303" s="41"/>
    </row>
    <row r="304" spans="2:17">
      <c r="N304" s="41"/>
      <c r="O304" s="41"/>
      <c r="P304" s="41"/>
      <c r="Q304" s="41"/>
    </row>
    <row r="305" spans="14:17">
      <c r="N305" s="41"/>
      <c r="O305" s="41"/>
      <c r="P305" s="41"/>
      <c r="Q305" s="41"/>
    </row>
    <row r="306" spans="14:17">
      <c r="N306" s="41"/>
      <c r="O306" s="41"/>
      <c r="P306" s="41"/>
      <c r="Q306" s="41"/>
    </row>
    <row r="307" spans="14:17">
      <c r="N307" s="41"/>
      <c r="O307" s="41"/>
      <c r="P307" s="41"/>
      <c r="Q307" s="41"/>
    </row>
    <row r="308" spans="14:17">
      <c r="N308" s="41"/>
      <c r="O308" s="41"/>
      <c r="P308" s="41"/>
      <c r="Q308" s="41"/>
    </row>
    <row r="309" spans="14:17">
      <c r="N309" s="41"/>
      <c r="O309" s="41"/>
      <c r="P309" s="41"/>
      <c r="Q309" s="41"/>
    </row>
    <row r="310" spans="14:17">
      <c r="N310" s="41"/>
      <c r="O310" s="41"/>
      <c r="P310" s="41"/>
      <c r="Q310" s="41"/>
    </row>
    <row r="311" spans="14:17">
      <c r="N311" s="41"/>
      <c r="O311" s="41"/>
      <c r="P311" s="41"/>
      <c r="Q311" s="41"/>
    </row>
    <row r="312" spans="14:17">
      <c r="N312" s="41"/>
      <c r="O312" s="41"/>
      <c r="P312" s="41"/>
      <c r="Q312" s="41"/>
    </row>
    <row r="313" spans="14:17">
      <c r="N313" s="41"/>
      <c r="O313" s="41"/>
      <c r="P313" s="41"/>
      <c r="Q313" s="41"/>
    </row>
    <row r="314" spans="14:17">
      <c r="N314" s="41"/>
      <c r="O314" s="41"/>
      <c r="P314" s="41"/>
      <c r="Q314" s="41"/>
    </row>
    <row r="315" spans="14:17">
      <c r="N315" s="41"/>
      <c r="O315" s="41"/>
      <c r="P315" s="41"/>
      <c r="Q315" s="41"/>
    </row>
    <row r="316" spans="14:17">
      <c r="N316" s="41"/>
      <c r="O316" s="41"/>
      <c r="P316" s="41"/>
      <c r="Q316" s="41"/>
    </row>
    <row r="317" spans="14:17">
      <c r="N317" s="41"/>
      <c r="O317" s="41"/>
      <c r="P317" s="41"/>
      <c r="Q317" s="41"/>
    </row>
    <row r="318" spans="14:17">
      <c r="N318" s="41"/>
      <c r="O318" s="41"/>
      <c r="P318" s="41"/>
      <c r="Q318" s="41"/>
    </row>
    <row r="319" spans="14:17">
      <c r="N319" s="41"/>
      <c r="O319" s="41"/>
      <c r="P319" s="41"/>
      <c r="Q319" s="41"/>
    </row>
    <row r="320" spans="14:17">
      <c r="N320" s="41"/>
      <c r="O320" s="41"/>
      <c r="P320" s="41"/>
      <c r="Q320" s="41"/>
    </row>
    <row r="321" spans="14:17">
      <c r="N321" s="41"/>
      <c r="O321" s="41"/>
      <c r="P321" s="41"/>
      <c r="Q321" s="41"/>
    </row>
    <row r="322" spans="14:17">
      <c r="N322" s="41"/>
      <c r="O322" s="41"/>
      <c r="P322" s="41"/>
      <c r="Q322" s="41"/>
    </row>
    <row r="323" spans="14:17">
      <c r="N323" s="41"/>
      <c r="O323" s="41"/>
      <c r="P323" s="41"/>
      <c r="Q323" s="41"/>
    </row>
    <row r="324" spans="14:17">
      <c r="N324" s="41"/>
      <c r="O324" s="41"/>
      <c r="P324" s="41"/>
      <c r="Q324" s="41"/>
    </row>
    <row r="325" spans="14:17">
      <c r="N325" s="41"/>
      <c r="O325" s="41"/>
      <c r="P325" s="41"/>
      <c r="Q325" s="41"/>
    </row>
    <row r="326" spans="14:17">
      <c r="N326" s="41"/>
      <c r="O326" s="41"/>
      <c r="P326" s="41"/>
      <c r="Q326" s="41"/>
    </row>
    <row r="327" spans="14:17">
      <c r="N327" s="41"/>
      <c r="O327" s="41"/>
      <c r="P327" s="41"/>
      <c r="Q327" s="41"/>
    </row>
    <row r="328" spans="14:17">
      <c r="N328" s="41"/>
      <c r="O328" s="41"/>
      <c r="P328" s="41"/>
      <c r="Q328" s="41"/>
    </row>
    <row r="329" spans="14:17">
      <c r="N329" s="41"/>
      <c r="O329" s="41"/>
      <c r="P329" s="41"/>
      <c r="Q329" s="41"/>
    </row>
    <row r="330" spans="14:17">
      <c r="N330" s="41"/>
      <c r="O330" s="41"/>
      <c r="P330" s="41"/>
      <c r="Q330" s="41"/>
    </row>
    <row r="331" spans="14:17">
      <c r="N331" s="41"/>
      <c r="O331" s="41"/>
      <c r="P331" s="41"/>
      <c r="Q331" s="41"/>
    </row>
    <row r="332" spans="14:17">
      <c r="N332" s="41"/>
      <c r="O332" s="41"/>
      <c r="P332" s="41"/>
      <c r="Q332" s="41"/>
    </row>
    <row r="333" spans="14:17">
      <c r="N333" s="41"/>
      <c r="O333" s="41"/>
      <c r="P333" s="41"/>
      <c r="Q333" s="41"/>
    </row>
    <row r="334" spans="14:17">
      <c r="N334" s="41"/>
      <c r="O334" s="41"/>
      <c r="P334" s="41"/>
      <c r="Q334" s="41"/>
    </row>
    <row r="335" spans="14:17">
      <c r="N335" s="41"/>
      <c r="O335" s="41"/>
      <c r="P335" s="41"/>
      <c r="Q335" s="41"/>
    </row>
    <row r="336" spans="14:17">
      <c r="N336" s="41"/>
      <c r="O336" s="41"/>
      <c r="P336" s="41"/>
      <c r="Q336" s="41"/>
    </row>
  </sheetData>
  <mergeCells count="12">
    <mergeCell ref="H8:J8"/>
    <mergeCell ref="M8:O8"/>
    <mergeCell ref="U3:AD3"/>
    <mergeCell ref="U4:AD4"/>
    <mergeCell ref="B7:D7"/>
    <mergeCell ref="E7:G7"/>
    <mergeCell ref="H7:J7"/>
    <mergeCell ref="K7:K8"/>
    <mergeCell ref="M7:O7"/>
    <mergeCell ref="R7:R8"/>
    <mergeCell ref="B8:D8"/>
    <mergeCell ref="E8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2022-07-01T06:58:55Z</dcterms:created>
  <dcterms:modified xsi:type="dcterms:W3CDTF">2022-07-01T07:03:01Z</dcterms:modified>
</cp:coreProperties>
</file>