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R289" i="1"/>
  <c r="I289"/>
  <c r="H289"/>
  <c r="J289" s="1"/>
  <c r="R288"/>
  <c r="I288"/>
  <c r="H288"/>
  <c r="J288" s="1"/>
  <c r="R287"/>
  <c r="I287"/>
  <c r="H287"/>
  <c r="J287" s="1"/>
  <c r="R285"/>
  <c r="I285"/>
  <c r="H285"/>
  <c r="J285" s="1"/>
  <c r="R284"/>
  <c r="I284"/>
  <c r="H284"/>
  <c r="R283"/>
  <c r="I283"/>
  <c r="H283"/>
  <c r="R282"/>
  <c r="I282"/>
  <c r="H282"/>
  <c r="R281"/>
  <c r="I281"/>
  <c r="H281"/>
  <c r="J281" s="1"/>
  <c r="R280"/>
  <c r="I280"/>
  <c r="H280"/>
  <c r="J280" s="1"/>
  <c r="R279"/>
  <c r="I279"/>
  <c r="H279"/>
  <c r="J279" s="1"/>
  <c r="R278"/>
  <c r="I278"/>
  <c r="H278"/>
  <c r="J278" s="1"/>
  <c r="R277"/>
  <c r="R276"/>
  <c r="I276"/>
  <c r="H276"/>
  <c r="J276" s="1"/>
  <c r="R275"/>
  <c r="R274"/>
  <c r="I274"/>
  <c r="H274"/>
  <c r="R273"/>
  <c r="I273"/>
  <c r="H273"/>
  <c r="R272"/>
  <c r="I272"/>
  <c r="H272"/>
  <c r="R271"/>
  <c r="I271"/>
  <c r="H271"/>
  <c r="R270"/>
  <c r="I270"/>
  <c r="H270"/>
  <c r="R269"/>
  <c r="I269"/>
  <c r="H269"/>
  <c r="R268"/>
  <c r="R267"/>
  <c r="I267"/>
  <c r="H267"/>
  <c r="R266"/>
  <c r="I266"/>
  <c r="H266"/>
  <c r="R265"/>
  <c r="I265"/>
  <c r="H265"/>
  <c r="J265" s="1"/>
  <c r="R264"/>
  <c r="I264"/>
  <c r="H264"/>
  <c r="R263"/>
  <c r="I263"/>
  <c r="H263"/>
  <c r="R262"/>
  <c r="I262"/>
  <c r="H262"/>
  <c r="R260"/>
  <c r="I260"/>
  <c r="H260"/>
  <c r="R259"/>
  <c r="I259"/>
  <c r="H259"/>
  <c r="J259" s="1"/>
  <c r="R258"/>
  <c r="I258"/>
  <c r="H258"/>
  <c r="J258" s="1"/>
  <c r="R257"/>
  <c r="I257"/>
  <c r="H257"/>
  <c r="J257" s="1"/>
  <c r="R256"/>
  <c r="R255"/>
  <c r="R254"/>
  <c r="R253"/>
  <c r="I253"/>
  <c r="H253"/>
  <c r="J253" s="1"/>
  <c r="R252"/>
  <c r="I252"/>
  <c r="H252"/>
  <c r="J252" s="1"/>
  <c r="R251"/>
  <c r="I251"/>
  <c r="H251"/>
  <c r="J251" s="1"/>
  <c r="R250"/>
  <c r="I250"/>
  <c r="H250"/>
  <c r="J250" s="1"/>
  <c r="R249"/>
  <c r="I249"/>
  <c r="H249"/>
  <c r="J249" s="1"/>
  <c r="R248"/>
  <c r="I248"/>
  <c r="H248"/>
  <c r="J248" s="1"/>
  <c r="R247"/>
  <c r="I247"/>
  <c r="H247"/>
  <c r="J247" s="1"/>
  <c r="R246"/>
  <c r="I246"/>
  <c r="H246"/>
  <c r="J246" s="1"/>
  <c r="R245"/>
  <c r="I245"/>
  <c r="H245"/>
  <c r="J245" s="1"/>
  <c r="R244"/>
  <c r="I244"/>
  <c r="H244"/>
  <c r="J244" s="1"/>
  <c r="R243"/>
  <c r="R242"/>
  <c r="I242"/>
  <c r="H242"/>
  <c r="R241"/>
  <c r="I241"/>
  <c r="H241"/>
  <c r="R240"/>
  <c r="I240"/>
  <c r="H240"/>
  <c r="R239"/>
  <c r="I239"/>
  <c r="H239"/>
  <c r="R238"/>
  <c r="I238"/>
  <c r="H238"/>
  <c r="R237"/>
  <c r="I237"/>
  <c r="H237"/>
  <c r="R235"/>
  <c r="R234"/>
  <c r="I234"/>
  <c r="H234"/>
  <c r="J234" s="1"/>
  <c r="R233"/>
  <c r="I233"/>
  <c r="H233"/>
  <c r="J233" s="1"/>
  <c r="R232"/>
  <c r="I232"/>
  <c r="H232"/>
  <c r="J232" s="1"/>
  <c r="R231"/>
  <c r="I231"/>
  <c r="H231"/>
  <c r="J231" s="1"/>
  <c r="R230"/>
  <c r="I230"/>
  <c r="H230"/>
  <c r="J230" s="1"/>
  <c r="R229"/>
  <c r="I229"/>
  <c r="H229"/>
  <c r="J229" s="1"/>
  <c r="R228"/>
  <c r="I228"/>
  <c r="H228"/>
  <c r="J228" s="1"/>
  <c r="R227"/>
  <c r="I227"/>
  <c r="H227"/>
  <c r="J227" s="1"/>
  <c r="R226"/>
  <c r="I226"/>
  <c r="H226"/>
  <c r="J226" s="1"/>
  <c r="R225"/>
  <c r="I225"/>
  <c r="H225"/>
  <c r="J225" s="1"/>
  <c r="R224"/>
  <c r="I224"/>
  <c r="H224"/>
  <c r="J224" s="1"/>
  <c r="R223"/>
  <c r="I223"/>
  <c r="H223"/>
  <c r="J223" s="1"/>
  <c r="R222"/>
  <c r="I222"/>
  <c r="H222"/>
  <c r="J222" s="1"/>
  <c r="R221"/>
  <c r="I221"/>
  <c r="H221"/>
  <c r="J221" s="1"/>
  <c r="R220"/>
  <c r="I220"/>
  <c r="H220"/>
  <c r="J220" s="1"/>
  <c r="R219"/>
  <c r="I219"/>
  <c r="H219"/>
  <c r="J219" s="1"/>
  <c r="R218"/>
  <c r="I218"/>
  <c r="H218"/>
  <c r="J218" s="1"/>
  <c r="R217"/>
  <c r="I217"/>
  <c r="H217"/>
  <c r="J217" s="1"/>
  <c r="R216"/>
  <c r="R214"/>
  <c r="R213"/>
  <c r="I213"/>
  <c r="H213"/>
  <c r="J213" s="1"/>
  <c r="R212"/>
  <c r="R211"/>
  <c r="I211"/>
  <c r="H211"/>
  <c r="R210"/>
  <c r="I210"/>
  <c r="H210"/>
  <c r="R209"/>
  <c r="I209"/>
  <c r="H209"/>
  <c r="J209" s="1"/>
  <c r="R208"/>
  <c r="I208"/>
  <c r="H208"/>
  <c r="J208" s="1"/>
  <c r="R207"/>
  <c r="I207"/>
  <c r="H207"/>
  <c r="J207" s="1"/>
  <c r="R206"/>
  <c r="I206"/>
  <c r="H206"/>
  <c r="J206" s="1"/>
  <c r="R205"/>
  <c r="I205"/>
  <c r="H205"/>
  <c r="J205" s="1"/>
  <c r="R204"/>
  <c r="I204"/>
  <c r="H204"/>
  <c r="J204" s="1"/>
  <c r="R203"/>
  <c r="I203"/>
  <c r="H203"/>
  <c r="J203" s="1"/>
  <c r="R202"/>
  <c r="I202"/>
  <c r="H202"/>
  <c r="J202" s="1"/>
  <c r="R201"/>
  <c r="I201"/>
  <c r="H201"/>
  <c r="J201" s="1"/>
  <c r="R200"/>
  <c r="I200"/>
  <c r="H200"/>
  <c r="J200" s="1"/>
  <c r="R199"/>
  <c r="R198"/>
  <c r="I198"/>
  <c r="H198"/>
  <c r="R197"/>
  <c r="I197"/>
  <c r="H197"/>
  <c r="R196"/>
  <c r="I196"/>
  <c r="H196"/>
  <c r="R195"/>
  <c r="J195"/>
  <c r="R194"/>
  <c r="I194"/>
  <c r="H194"/>
  <c r="J194" s="1"/>
  <c r="R193"/>
  <c r="R191"/>
  <c r="I191"/>
  <c r="H191"/>
  <c r="R190"/>
  <c r="I190"/>
  <c r="H190"/>
  <c r="R189"/>
  <c r="I189"/>
  <c r="H189"/>
  <c r="R188"/>
  <c r="I188"/>
  <c r="H188"/>
  <c r="R187"/>
  <c r="I187"/>
  <c r="H187"/>
  <c r="R186"/>
  <c r="I186"/>
  <c r="H186"/>
  <c r="R185"/>
  <c r="I185"/>
  <c r="H185"/>
  <c r="R184"/>
  <c r="I184"/>
  <c r="H184"/>
  <c r="R183"/>
  <c r="I183"/>
  <c r="H183"/>
  <c r="R182"/>
  <c r="I182"/>
  <c r="H182"/>
  <c r="R181"/>
  <c r="I181"/>
  <c r="H181"/>
  <c r="J181" s="1"/>
  <c r="R180"/>
  <c r="I180"/>
  <c r="H180"/>
  <c r="R179"/>
  <c r="I179"/>
  <c r="H179"/>
  <c r="J179" s="1"/>
  <c r="R178"/>
  <c r="I178"/>
  <c r="H178"/>
  <c r="J178" s="1"/>
  <c r="R177"/>
  <c r="I177"/>
  <c r="H177"/>
  <c r="J177" s="1"/>
  <c r="R176"/>
  <c r="I176"/>
  <c r="H176"/>
  <c r="J176" s="1"/>
  <c r="R175"/>
  <c r="I175"/>
  <c r="H175"/>
  <c r="J175" s="1"/>
  <c r="R174"/>
  <c r="I174"/>
  <c r="H174"/>
  <c r="J174" s="1"/>
  <c r="R173"/>
  <c r="I173"/>
  <c r="H173"/>
  <c r="J173" s="1"/>
  <c r="R172"/>
  <c r="I172"/>
  <c r="H172"/>
  <c r="J172" s="1"/>
  <c r="R171"/>
  <c r="I171"/>
  <c r="H171"/>
  <c r="J171" s="1"/>
  <c r="R170"/>
  <c r="I170"/>
  <c r="H170"/>
  <c r="J170" s="1"/>
  <c r="R168"/>
  <c r="I168"/>
  <c r="H168"/>
  <c r="J168" s="1"/>
  <c r="R167"/>
  <c r="I167"/>
  <c r="H167"/>
  <c r="J167" s="1"/>
  <c r="R166"/>
  <c r="I166"/>
  <c r="H166"/>
  <c r="J166" s="1"/>
  <c r="R165"/>
  <c r="I165"/>
  <c r="H165"/>
  <c r="J165" s="1"/>
  <c r="R164"/>
  <c r="I164"/>
  <c r="H164"/>
  <c r="J164" s="1"/>
  <c r="R163"/>
  <c r="I163"/>
  <c r="H163"/>
  <c r="J163" s="1"/>
  <c r="R162"/>
  <c r="I162"/>
  <c r="H162"/>
  <c r="J162" s="1"/>
  <c r="R161"/>
  <c r="I161"/>
  <c r="H161"/>
  <c r="R160"/>
  <c r="R159"/>
  <c r="I159"/>
  <c r="H159"/>
  <c r="J159" s="1"/>
  <c r="R158"/>
  <c r="R157"/>
  <c r="I157"/>
  <c r="H157"/>
  <c r="R156"/>
  <c r="I156"/>
  <c r="H156"/>
  <c r="R155"/>
  <c r="I155"/>
  <c r="H155"/>
  <c r="R154"/>
  <c r="I154"/>
  <c r="H154"/>
  <c r="R153"/>
  <c r="I153"/>
  <c r="H153"/>
  <c r="J153" s="1"/>
  <c r="R152"/>
  <c r="I152"/>
  <c r="H152"/>
  <c r="J152" s="1"/>
  <c r="R151"/>
  <c r="I151"/>
  <c r="H151"/>
  <c r="J151" s="1"/>
  <c r="R150"/>
  <c r="I150"/>
  <c r="H150"/>
  <c r="J150" s="1"/>
  <c r="R149"/>
  <c r="R148"/>
  <c r="J148"/>
  <c r="R147"/>
  <c r="I147"/>
  <c r="N147" s="1"/>
  <c r="H147"/>
  <c r="J147" s="1"/>
  <c r="R146"/>
  <c r="J146"/>
  <c r="R145"/>
  <c r="I145"/>
  <c r="N145" s="1"/>
  <c r="H145"/>
  <c r="M145" s="1"/>
  <c r="R143"/>
  <c r="I143"/>
  <c r="N143" s="1"/>
  <c r="H143"/>
  <c r="M143" s="1"/>
  <c r="O143" s="1"/>
  <c r="R142"/>
  <c r="I142"/>
  <c r="N142" s="1"/>
  <c r="H142"/>
  <c r="M142" s="1"/>
  <c r="R141"/>
  <c r="I141"/>
  <c r="N141" s="1"/>
  <c r="H141"/>
  <c r="M141" s="1"/>
  <c r="O141" s="1"/>
  <c r="R140"/>
  <c r="I140"/>
  <c r="N140" s="1"/>
  <c r="H140"/>
  <c r="M140" s="1"/>
  <c r="R139"/>
  <c r="I139"/>
  <c r="N139" s="1"/>
  <c r="H139"/>
  <c r="M139" s="1"/>
  <c r="O139" s="1"/>
  <c r="R138"/>
  <c r="I138"/>
  <c r="N138" s="1"/>
  <c r="H138"/>
  <c r="M138" s="1"/>
  <c r="R137"/>
  <c r="R136"/>
  <c r="I136"/>
  <c r="N136" s="1"/>
  <c r="H136"/>
  <c r="J136" s="1"/>
  <c r="R135"/>
  <c r="I135"/>
  <c r="N135" s="1"/>
  <c r="H135"/>
  <c r="J135" s="1"/>
  <c r="R134"/>
  <c r="I134"/>
  <c r="N134" s="1"/>
  <c r="H134"/>
  <c r="J134" s="1"/>
  <c r="R133"/>
  <c r="I133"/>
  <c r="N133" s="1"/>
  <c r="H133"/>
  <c r="J133" s="1"/>
  <c r="R132"/>
  <c r="I132"/>
  <c r="N132" s="1"/>
  <c r="H132"/>
  <c r="J132" s="1"/>
  <c r="R131"/>
  <c r="I131"/>
  <c r="N131" s="1"/>
  <c r="H131"/>
  <c r="J131" s="1"/>
  <c r="R130"/>
  <c r="I130"/>
  <c r="N130" s="1"/>
  <c r="H130"/>
  <c r="J130" s="1"/>
  <c r="R129"/>
  <c r="I129"/>
  <c r="N129" s="1"/>
  <c r="H129"/>
  <c r="J129" s="1"/>
  <c r="R128"/>
  <c r="I128"/>
  <c r="N128" s="1"/>
  <c r="H128"/>
  <c r="J128" s="1"/>
  <c r="R127"/>
  <c r="I127"/>
  <c r="N127" s="1"/>
  <c r="H127"/>
  <c r="J127" s="1"/>
  <c r="R126"/>
  <c r="I126"/>
  <c r="N126" s="1"/>
  <c r="H126"/>
  <c r="J126" s="1"/>
  <c r="R125"/>
  <c r="I125"/>
  <c r="N125" s="1"/>
  <c r="H125"/>
  <c r="J125" s="1"/>
  <c r="R124"/>
  <c r="I124"/>
  <c r="N124" s="1"/>
  <c r="H124"/>
  <c r="J124" s="1"/>
  <c r="R122"/>
  <c r="I122"/>
  <c r="N122" s="1"/>
  <c r="H122"/>
  <c r="J122" s="1"/>
  <c r="R121"/>
  <c r="I121"/>
  <c r="N121" s="1"/>
  <c r="H121"/>
  <c r="J121" s="1"/>
  <c r="R120"/>
  <c r="I120"/>
  <c r="N120" s="1"/>
  <c r="H120"/>
  <c r="J120" s="1"/>
  <c r="R119"/>
  <c r="I119"/>
  <c r="N119" s="1"/>
  <c r="H119"/>
  <c r="J119" s="1"/>
  <c r="R118"/>
  <c r="I118"/>
  <c r="N118" s="1"/>
  <c r="H118"/>
  <c r="J118" s="1"/>
  <c r="R117"/>
  <c r="I117"/>
  <c r="N117" s="1"/>
  <c r="H117"/>
  <c r="J117" s="1"/>
  <c r="R116"/>
  <c r="I116"/>
  <c r="N116" s="1"/>
  <c r="H116"/>
  <c r="J116" s="1"/>
  <c r="R115"/>
  <c r="I115"/>
  <c r="N115" s="1"/>
  <c r="H115"/>
  <c r="J115" s="1"/>
  <c r="R114"/>
  <c r="I114"/>
  <c r="N114" s="1"/>
  <c r="H114"/>
  <c r="J114" s="1"/>
  <c r="R113"/>
  <c r="I113"/>
  <c r="N113" s="1"/>
  <c r="H113"/>
  <c r="J113" s="1"/>
  <c r="R112"/>
  <c r="I112"/>
  <c r="N112" s="1"/>
  <c r="H112"/>
  <c r="J112" s="1"/>
  <c r="R111"/>
  <c r="I111"/>
  <c r="N111" s="1"/>
  <c r="H111"/>
  <c r="J111" s="1"/>
  <c r="R110"/>
  <c r="I110"/>
  <c r="N110" s="1"/>
  <c r="H110"/>
  <c r="J110" s="1"/>
  <c r="R109"/>
  <c r="I109"/>
  <c r="N109" s="1"/>
  <c r="H109"/>
  <c r="J109" s="1"/>
  <c r="R108"/>
  <c r="I108"/>
  <c r="N108" s="1"/>
  <c r="H108"/>
  <c r="J108" s="1"/>
  <c r="R107"/>
  <c r="I107"/>
  <c r="N107" s="1"/>
  <c r="H107"/>
  <c r="J107" s="1"/>
  <c r="R106"/>
  <c r="I106"/>
  <c r="N106" s="1"/>
  <c r="H106"/>
  <c r="J106" s="1"/>
  <c r="R105"/>
  <c r="I105"/>
  <c r="N105" s="1"/>
  <c r="H105"/>
  <c r="J105" s="1"/>
  <c r="R104"/>
  <c r="I104"/>
  <c r="N104" s="1"/>
  <c r="H104"/>
  <c r="J104" s="1"/>
  <c r="R103"/>
  <c r="I103"/>
  <c r="N103" s="1"/>
  <c r="H103"/>
  <c r="J103" s="1"/>
  <c r="R102"/>
  <c r="I102"/>
  <c r="N102" s="1"/>
  <c r="H102"/>
  <c r="J102" s="1"/>
  <c r="R101"/>
  <c r="I101"/>
  <c r="N101" s="1"/>
  <c r="H101"/>
  <c r="J101" s="1"/>
  <c r="R99"/>
  <c r="I99"/>
  <c r="N99" s="1"/>
  <c r="H99"/>
  <c r="J99" s="1"/>
  <c r="R98"/>
  <c r="I98"/>
  <c r="N98" s="1"/>
  <c r="H98"/>
  <c r="J98" s="1"/>
  <c r="R97"/>
  <c r="I97"/>
  <c r="N97" s="1"/>
  <c r="H97"/>
  <c r="J97" s="1"/>
  <c r="R96"/>
  <c r="I96"/>
  <c r="N96" s="1"/>
  <c r="H96"/>
  <c r="J96" s="1"/>
  <c r="R95"/>
  <c r="I95"/>
  <c r="N95" s="1"/>
  <c r="H95"/>
  <c r="J95" s="1"/>
  <c r="R94"/>
  <c r="I94"/>
  <c r="N94" s="1"/>
  <c r="H94"/>
  <c r="J94" s="1"/>
  <c r="R93"/>
  <c r="I93"/>
  <c r="N93" s="1"/>
  <c r="H93"/>
  <c r="J93" s="1"/>
  <c r="R92"/>
  <c r="I92"/>
  <c r="N92" s="1"/>
  <c r="H92"/>
  <c r="J92" s="1"/>
  <c r="R91"/>
  <c r="I91"/>
  <c r="N91" s="1"/>
  <c r="H91"/>
  <c r="J91" s="1"/>
  <c r="R90"/>
  <c r="I90"/>
  <c r="N90" s="1"/>
  <c r="H90"/>
  <c r="J90" s="1"/>
  <c r="R89"/>
  <c r="I89"/>
  <c r="N89" s="1"/>
  <c r="H89"/>
  <c r="J89" s="1"/>
  <c r="R88"/>
  <c r="I88"/>
  <c r="N88" s="1"/>
  <c r="H88"/>
  <c r="J88" s="1"/>
  <c r="R87"/>
  <c r="I87"/>
  <c r="N87" s="1"/>
  <c r="H87"/>
  <c r="J87" s="1"/>
  <c r="R86"/>
  <c r="I86"/>
  <c r="N86" s="1"/>
  <c r="H86"/>
  <c r="J86" s="1"/>
  <c r="R85"/>
  <c r="I85"/>
  <c r="N85" s="1"/>
  <c r="H85"/>
  <c r="J85" s="1"/>
  <c r="R84"/>
  <c r="I84"/>
  <c r="H84"/>
  <c r="J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O81" s="1"/>
  <c r="R79"/>
  <c r="I79"/>
  <c r="N79" s="1"/>
  <c r="H79"/>
  <c r="M79" s="1"/>
  <c r="R78"/>
  <c r="I78"/>
  <c r="N78" s="1"/>
  <c r="H78"/>
  <c r="M78" s="1"/>
  <c r="O78" s="1"/>
  <c r="R77"/>
  <c r="I77"/>
  <c r="N77" s="1"/>
  <c r="H77"/>
  <c r="M77" s="1"/>
  <c r="R76"/>
  <c r="I76"/>
  <c r="N76" s="1"/>
  <c r="H76"/>
  <c r="M76" s="1"/>
  <c r="O76" s="1"/>
  <c r="R75"/>
  <c r="I75"/>
  <c r="N75" s="1"/>
  <c r="H75"/>
  <c r="M75" s="1"/>
  <c r="R74"/>
  <c r="I74"/>
  <c r="N74" s="1"/>
  <c r="H74"/>
  <c r="M74" s="1"/>
  <c r="O74" s="1"/>
  <c r="R73"/>
  <c r="I73"/>
  <c r="N73" s="1"/>
  <c r="H73"/>
  <c r="M73" s="1"/>
  <c r="R72"/>
  <c r="I72"/>
  <c r="N72" s="1"/>
  <c r="H72"/>
  <c r="M72" s="1"/>
  <c r="O72" s="1"/>
  <c r="R71"/>
  <c r="I71"/>
  <c r="N71" s="1"/>
  <c r="H71"/>
  <c r="M71" s="1"/>
  <c r="R70"/>
  <c r="I70"/>
  <c r="N70" s="1"/>
  <c r="H70"/>
  <c r="M70" s="1"/>
  <c r="O70" s="1"/>
  <c r="R69"/>
  <c r="I69"/>
  <c r="N69" s="1"/>
  <c r="H69"/>
  <c r="M69" s="1"/>
  <c r="R68"/>
  <c r="I68"/>
  <c r="N68" s="1"/>
  <c r="H68"/>
  <c r="M68" s="1"/>
  <c r="R67"/>
  <c r="I67"/>
  <c r="N67" s="1"/>
  <c r="H67"/>
  <c r="M67" s="1"/>
  <c r="R66"/>
  <c r="I66"/>
  <c r="N66" s="1"/>
  <c r="H66"/>
  <c r="M66" s="1"/>
  <c r="O66" s="1"/>
  <c r="R65"/>
  <c r="I65"/>
  <c r="N65" s="1"/>
  <c r="H65"/>
  <c r="M65" s="1"/>
  <c r="R64"/>
  <c r="I64"/>
  <c r="N64" s="1"/>
  <c r="H64"/>
  <c r="M64" s="1"/>
  <c r="O64" s="1"/>
  <c r="R63"/>
  <c r="I63"/>
  <c r="N63" s="1"/>
  <c r="H63"/>
  <c r="M63" s="1"/>
  <c r="R62"/>
  <c r="J62"/>
  <c r="R60"/>
  <c r="I60"/>
  <c r="N60" s="1"/>
  <c r="H60"/>
  <c r="J60" s="1"/>
  <c r="R59"/>
  <c r="I59"/>
  <c r="N59" s="1"/>
  <c r="H59"/>
  <c r="J59" s="1"/>
  <c r="R58"/>
  <c r="I58"/>
  <c r="N58" s="1"/>
  <c r="H58"/>
  <c r="J58" s="1"/>
  <c r="R57"/>
  <c r="I57"/>
  <c r="N57" s="1"/>
  <c r="H57"/>
  <c r="J57" s="1"/>
  <c r="R56"/>
  <c r="I56"/>
  <c r="N56" s="1"/>
  <c r="H56"/>
  <c r="J56" s="1"/>
  <c r="R55"/>
  <c r="I55"/>
  <c r="N55" s="1"/>
  <c r="H55"/>
  <c r="J55" s="1"/>
  <c r="R54"/>
  <c r="I54"/>
  <c r="N54" s="1"/>
  <c r="H54"/>
  <c r="J54" s="1"/>
  <c r="R53"/>
  <c r="R52"/>
  <c r="I52"/>
  <c r="N52" s="1"/>
  <c r="H52"/>
  <c r="J52" s="1"/>
  <c r="R51"/>
  <c r="R50"/>
  <c r="I50"/>
  <c r="N50" s="1"/>
  <c r="H50"/>
  <c r="J50" s="1"/>
  <c r="R49"/>
  <c r="I49"/>
  <c r="N49" s="1"/>
  <c r="H49"/>
  <c r="J49" s="1"/>
  <c r="R48"/>
  <c r="I48"/>
  <c r="N48" s="1"/>
  <c r="H48"/>
  <c r="J48" s="1"/>
  <c r="R47"/>
  <c r="R46"/>
  <c r="I46"/>
  <c r="N46" s="1"/>
  <c r="H46"/>
  <c r="J46" s="1"/>
  <c r="R45"/>
  <c r="I45"/>
  <c r="N45" s="1"/>
  <c r="H45"/>
  <c r="J45" s="1"/>
  <c r="R44"/>
  <c r="I44"/>
  <c r="N44" s="1"/>
  <c r="H44"/>
  <c r="J44" s="1"/>
  <c r="R43"/>
  <c r="I43"/>
  <c r="N43" s="1"/>
  <c r="H43"/>
  <c r="J43" s="1"/>
  <c r="R42"/>
  <c r="R40"/>
  <c r="I40"/>
  <c r="N40" s="1"/>
  <c r="H40"/>
  <c r="J40" s="1"/>
  <c r="R39"/>
  <c r="I39"/>
  <c r="N39" s="1"/>
  <c r="H39"/>
  <c r="J39" s="1"/>
  <c r="R38"/>
  <c r="I38"/>
  <c r="N38" s="1"/>
  <c r="H38"/>
  <c r="J38" s="1"/>
  <c r="R37"/>
  <c r="I37"/>
  <c r="N37" s="1"/>
  <c r="H37"/>
  <c r="J37" s="1"/>
  <c r="R36"/>
  <c r="I36"/>
  <c r="N36" s="1"/>
  <c r="H36"/>
  <c r="J36" s="1"/>
  <c r="R35"/>
  <c r="I35"/>
  <c r="N35" s="1"/>
  <c r="H35"/>
  <c r="J35" s="1"/>
  <c r="R34"/>
  <c r="I34"/>
  <c r="N34" s="1"/>
  <c r="H34"/>
  <c r="J34" s="1"/>
  <c r="R33"/>
  <c r="I33"/>
  <c r="N33" s="1"/>
  <c r="H33"/>
  <c r="J33" s="1"/>
  <c r="R32"/>
  <c r="I32"/>
  <c r="N32" s="1"/>
  <c r="H32"/>
  <c r="J32" s="1"/>
  <c r="R31"/>
  <c r="I31"/>
  <c r="N31" s="1"/>
  <c r="H31"/>
  <c r="J31" s="1"/>
  <c r="R30"/>
  <c r="I30"/>
  <c r="N30" s="1"/>
  <c r="H30"/>
  <c r="J30" s="1"/>
  <c r="R29"/>
  <c r="I29"/>
  <c r="N29" s="1"/>
  <c r="H29"/>
  <c r="J29" s="1"/>
  <c r="R28"/>
  <c r="I28"/>
  <c r="N28" s="1"/>
  <c r="H28"/>
  <c r="J28" s="1"/>
  <c r="R27"/>
  <c r="I27"/>
  <c r="N27" s="1"/>
  <c r="H27"/>
  <c r="J27" s="1"/>
  <c r="R26"/>
  <c r="I26"/>
  <c r="N26" s="1"/>
  <c r="H26"/>
  <c r="J26" s="1"/>
  <c r="R25"/>
  <c r="I25"/>
  <c r="N25" s="1"/>
  <c r="H25"/>
  <c r="J25" s="1"/>
  <c r="R24"/>
  <c r="I24"/>
  <c r="N24" s="1"/>
  <c r="H24"/>
  <c r="J24" s="1"/>
  <c r="R23"/>
  <c r="R22"/>
  <c r="I22"/>
  <c r="N22" s="1"/>
  <c r="H22"/>
  <c r="M22" s="1"/>
  <c r="R20"/>
  <c r="I20"/>
  <c r="N20" s="1"/>
  <c r="H20"/>
  <c r="M20" s="1"/>
  <c r="O20" s="1"/>
  <c r="R19"/>
  <c r="I19"/>
  <c r="N19" s="1"/>
  <c r="H19"/>
  <c r="M19" s="1"/>
  <c r="R18"/>
  <c r="I18"/>
  <c r="N18" s="1"/>
  <c r="H18"/>
  <c r="M18" s="1"/>
  <c r="O18" s="1"/>
  <c r="R17"/>
  <c r="J17"/>
  <c r="R16"/>
  <c r="I16"/>
  <c r="N16" s="1"/>
  <c r="H16"/>
  <c r="M16" s="1"/>
  <c r="R15"/>
  <c r="I15"/>
  <c r="N15" s="1"/>
  <c r="H15"/>
  <c r="M15" s="1"/>
  <c r="O15" s="1"/>
  <c r="R14"/>
  <c r="I14"/>
  <c r="N14" s="1"/>
  <c r="H14"/>
  <c r="M14" s="1"/>
  <c r="R13"/>
  <c r="I13"/>
  <c r="N13" s="1"/>
  <c r="H13"/>
  <c r="M13" s="1"/>
  <c r="O13" s="1"/>
  <c r="R12"/>
  <c r="I12"/>
  <c r="N12" s="1"/>
  <c r="H12"/>
  <c r="M12" s="1"/>
  <c r="R11"/>
  <c r="I11"/>
  <c r="N11" s="1"/>
  <c r="H11"/>
  <c r="J11" s="1"/>
  <c r="R10"/>
  <c r="I10"/>
  <c r="N10" s="1"/>
  <c r="H10"/>
  <c r="J10" s="1"/>
  <c r="Q9"/>
  <c r="L9"/>
  <c r="K9"/>
  <c r="A7"/>
  <c r="N137"/>
  <c r="P1"/>
  <c r="I1"/>
  <c r="H1"/>
  <c r="G1"/>
  <c r="F1"/>
  <c r="E1"/>
  <c r="D1"/>
  <c r="C1"/>
  <c r="B1"/>
  <c r="O68" l="1"/>
  <c r="O83"/>
  <c r="O12"/>
  <c r="O14"/>
  <c r="O16"/>
  <c r="O19"/>
  <c r="O22"/>
  <c r="O63"/>
  <c r="O65"/>
  <c r="O67"/>
  <c r="O69"/>
  <c r="O71"/>
  <c r="O73"/>
  <c r="O75"/>
  <c r="O77"/>
  <c r="O79"/>
  <c r="O82"/>
  <c r="O138"/>
  <c r="O140"/>
  <c r="O142"/>
  <c r="O145"/>
  <c r="M281"/>
  <c r="M280"/>
  <c r="M279"/>
  <c r="M278"/>
  <c r="M277"/>
  <c r="M265"/>
  <c r="M259"/>
  <c r="M258"/>
  <c r="M257"/>
  <c r="M256"/>
  <c r="M254"/>
  <c r="M235"/>
  <c r="M214"/>
  <c r="M275"/>
  <c r="M255"/>
  <c r="M246"/>
  <c r="M245"/>
  <c r="M244"/>
  <c r="M243"/>
  <c r="M225"/>
  <c r="M221"/>
  <c r="M220"/>
  <c r="M219"/>
  <c r="M218"/>
  <c r="M217"/>
  <c r="M216"/>
  <c r="M213"/>
  <c r="M212"/>
  <c r="M181"/>
  <c r="M179"/>
  <c r="M178"/>
  <c r="M177"/>
  <c r="M176"/>
  <c r="M175"/>
  <c r="M174"/>
  <c r="M173"/>
  <c r="M172"/>
  <c r="M171"/>
  <c r="M170"/>
  <c r="M168"/>
  <c r="M167"/>
  <c r="M166"/>
  <c r="M165"/>
  <c r="M164"/>
  <c r="M163"/>
  <c r="M162"/>
  <c r="M160"/>
  <c r="M209"/>
  <c r="M208"/>
  <c r="M207"/>
  <c r="M206"/>
  <c r="M204"/>
  <c r="M199"/>
  <c r="M193"/>
  <c r="M158"/>
  <c r="M149"/>
  <c r="J12"/>
  <c r="J13"/>
  <c r="J14"/>
  <c r="J15"/>
  <c r="J16"/>
  <c r="N17"/>
  <c r="J18"/>
  <c r="J19"/>
  <c r="J20"/>
  <c r="J22"/>
  <c r="M23"/>
  <c r="M24"/>
  <c r="O24" s="1"/>
  <c r="M25"/>
  <c r="O25" s="1"/>
  <c r="M26"/>
  <c r="O26" s="1"/>
  <c r="M27"/>
  <c r="O27" s="1"/>
  <c r="M28"/>
  <c r="O28" s="1"/>
  <c r="M29"/>
  <c r="O29" s="1"/>
  <c r="M30"/>
  <c r="O30" s="1"/>
  <c r="M31"/>
  <c r="O31" s="1"/>
  <c r="M32"/>
  <c r="O32" s="1"/>
  <c r="M33"/>
  <c r="O33" s="1"/>
  <c r="M34"/>
  <c r="O34" s="1"/>
  <c r="M35"/>
  <c r="O35" s="1"/>
  <c r="M36"/>
  <c r="O36" s="1"/>
  <c r="M37"/>
  <c r="O37" s="1"/>
  <c r="M38"/>
  <c r="O38" s="1"/>
  <c r="M39"/>
  <c r="O39" s="1"/>
  <c r="M40"/>
  <c r="O40" s="1"/>
  <c r="M43"/>
  <c r="O43" s="1"/>
  <c r="M44"/>
  <c r="O44" s="1"/>
  <c r="M45"/>
  <c r="O45" s="1"/>
  <c r="M46"/>
  <c r="O46" s="1"/>
  <c r="M48"/>
  <c r="O48" s="1"/>
  <c r="M49"/>
  <c r="O49" s="1"/>
  <c r="M50"/>
  <c r="O50" s="1"/>
  <c r="M52"/>
  <c r="O52" s="1"/>
  <c r="M54"/>
  <c r="O54" s="1"/>
  <c r="M55"/>
  <c r="O55" s="1"/>
  <c r="M56"/>
  <c r="O56" s="1"/>
  <c r="M57"/>
  <c r="O57" s="1"/>
  <c r="M58"/>
  <c r="O58" s="1"/>
  <c r="M59"/>
  <c r="O59" s="1"/>
  <c r="M60"/>
  <c r="O60" s="1"/>
  <c r="J63"/>
  <c r="J64"/>
  <c r="J65"/>
  <c r="J66"/>
  <c r="J67"/>
  <c r="J68"/>
  <c r="J69"/>
  <c r="J70"/>
  <c r="J71"/>
  <c r="J72"/>
  <c r="J73"/>
  <c r="J74"/>
  <c r="J75"/>
  <c r="J76"/>
  <c r="J77"/>
  <c r="J78"/>
  <c r="J79"/>
  <c r="J81"/>
  <c r="J82"/>
  <c r="J83"/>
  <c r="M85"/>
  <c r="O85" s="1"/>
  <c r="M86"/>
  <c r="O86" s="1"/>
  <c r="M87"/>
  <c r="O87" s="1"/>
  <c r="M88"/>
  <c r="O88" s="1"/>
  <c r="M89"/>
  <c r="O89" s="1"/>
  <c r="M90"/>
  <c r="O90" s="1"/>
  <c r="M91"/>
  <c r="O91" s="1"/>
  <c r="M92"/>
  <c r="O92" s="1"/>
  <c r="M93"/>
  <c r="O93" s="1"/>
  <c r="M94"/>
  <c r="O94" s="1"/>
  <c r="M95"/>
  <c r="O95" s="1"/>
  <c r="M96"/>
  <c r="O96" s="1"/>
  <c r="M97"/>
  <c r="O97" s="1"/>
  <c r="M98"/>
  <c r="O98" s="1"/>
  <c r="M99"/>
  <c r="O99" s="1"/>
  <c r="M101"/>
  <c r="O101" s="1"/>
  <c r="M102"/>
  <c r="O102" s="1"/>
  <c r="M103"/>
  <c r="O103" s="1"/>
  <c r="M104"/>
  <c r="O104" s="1"/>
  <c r="M105"/>
  <c r="O105" s="1"/>
  <c r="M106"/>
  <c r="O106" s="1"/>
  <c r="M107"/>
  <c r="O107" s="1"/>
  <c r="M108"/>
  <c r="O108" s="1"/>
  <c r="M109"/>
  <c r="O109" s="1"/>
  <c r="M110"/>
  <c r="O110" s="1"/>
  <c r="M111"/>
  <c r="O111" s="1"/>
  <c r="M112"/>
  <c r="O112" s="1"/>
  <c r="M113"/>
  <c r="O113" s="1"/>
  <c r="M114"/>
  <c r="O114" s="1"/>
  <c r="M115"/>
  <c r="O115" s="1"/>
  <c r="M116"/>
  <c r="O116" s="1"/>
  <c r="M117"/>
  <c r="O117" s="1"/>
  <c r="M118"/>
  <c r="O118" s="1"/>
  <c r="M119"/>
  <c r="O119" s="1"/>
  <c r="M120"/>
  <c r="O120" s="1"/>
  <c r="M121"/>
  <c r="O121" s="1"/>
  <c r="M122"/>
  <c r="O122" s="1"/>
  <c r="M124"/>
  <c r="O124" s="1"/>
  <c r="M125"/>
  <c r="O125" s="1"/>
  <c r="M126"/>
  <c r="O126" s="1"/>
  <c r="M127"/>
  <c r="O127" s="1"/>
  <c r="M128"/>
  <c r="O128" s="1"/>
  <c r="M129"/>
  <c r="O129" s="1"/>
  <c r="M130"/>
  <c r="O130" s="1"/>
  <c r="M131"/>
  <c r="O131" s="1"/>
  <c r="M132"/>
  <c r="O132" s="1"/>
  <c r="M133"/>
  <c r="O133" s="1"/>
  <c r="M134"/>
  <c r="O134" s="1"/>
  <c r="M135"/>
  <c r="O135" s="1"/>
  <c r="M136"/>
  <c r="O136" s="1"/>
  <c r="J138"/>
  <c r="J139"/>
  <c r="J140"/>
  <c r="J141"/>
  <c r="J142"/>
  <c r="J143"/>
  <c r="J145"/>
  <c r="M147"/>
  <c r="O147" s="1"/>
  <c r="N151"/>
  <c r="N154"/>
  <c r="M155"/>
  <c r="N156"/>
  <c r="M157"/>
  <c r="M161"/>
  <c r="N162"/>
  <c r="N164"/>
  <c r="N166"/>
  <c r="N168"/>
  <c r="N171"/>
  <c r="N173"/>
  <c r="N175"/>
  <c r="N177"/>
  <c r="N179"/>
  <c r="M180"/>
  <c r="N181"/>
  <c r="M182"/>
  <c r="N183"/>
  <c r="M184"/>
  <c r="N185"/>
  <c r="M186"/>
  <c r="N187"/>
  <c r="M188"/>
  <c r="N189"/>
  <c r="M190"/>
  <c r="N191"/>
  <c r="N194"/>
  <c r="M196"/>
  <c r="N197"/>
  <c r="M198"/>
  <c r="N201"/>
  <c r="N203"/>
  <c r="N205"/>
  <c r="N207"/>
  <c r="N209"/>
  <c r="Q153"/>
  <c r="N276"/>
  <c r="N275"/>
  <c r="N255"/>
  <c r="N243"/>
  <c r="N216"/>
  <c r="N212"/>
  <c r="N277"/>
  <c r="N256"/>
  <c r="N254"/>
  <c r="N235"/>
  <c r="N214"/>
  <c r="N199"/>
  <c r="N193"/>
  <c r="N158"/>
  <c r="N149"/>
  <c r="N160"/>
  <c r="M10"/>
  <c r="M11"/>
  <c r="O11" s="1"/>
  <c r="Q12"/>
  <c r="Q13"/>
  <c r="Q15"/>
  <c r="Q16"/>
  <c r="Q17"/>
  <c r="M17"/>
  <c r="O17" s="1"/>
  <c r="Q19"/>
  <c r="Q20"/>
  <c r="Q22"/>
  <c r="N23"/>
  <c r="Q42"/>
  <c r="Q47"/>
  <c r="Q51"/>
  <c r="Q53"/>
  <c r="Q63"/>
  <c r="Q64"/>
  <c r="Q65"/>
  <c r="Q66"/>
  <c r="Q67"/>
  <c r="Q68"/>
  <c r="Q69"/>
  <c r="Q70"/>
  <c r="Q71"/>
  <c r="Q72"/>
  <c r="Q73"/>
  <c r="Q74"/>
  <c r="Q75"/>
  <c r="Q76"/>
  <c r="Q77"/>
  <c r="Q78"/>
  <c r="Q79"/>
  <c r="Q82"/>
  <c r="Q83"/>
  <c r="Q84"/>
  <c r="M137"/>
  <c r="O137" s="1"/>
  <c r="Q138"/>
  <c r="Q140"/>
  <c r="Q141"/>
  <c r="Q142"/>
  <c r="Q143"/>
  <c r="Q146"/>
  <c r="N150"/>
  <c r="N152"/>
  <c r="M154"/>
  <c r="O154" s="1"/>
  <c r="N155"/>
  <c r="M156"/>
  <c r="O156" s="1"/>
  <c r="N157"/>
  <c r="N159"/>
  <c r="N161"/>
  <c r="N163"/>
  <c r="N165"/>
  <c r="N167"/>
  <c r="N170"/>
  <c r="N172"/>
  <c r="N174"/>
  <c r="N176"/>
  <c r="N178"/>
  <c r="N180"/>
  <c r="N182"/>
  <c r="M183"/>
  <c r="O183" s="1"/>
  <c r="N184"/>
  <c r="M185"/>
  <c r="O185" s="1"/>
  <c r="N186"/>
  <c r="M187"/>
  <c r="O187" s="1"/>
  <c r="N188"/>
  <c r="M189"/>
  <c r="O189" s="1"/>
  <c r="N190"/>
  <c r="M191"/>
  <c r="O191" s="1"/>
  <c r="N196"/>
  <c r="M197"/>
  <c r="O197" s="1"/>
  <c r="N198"/>
  <c r="N200"/>
  <c r="N202"/>
  <c r="N204"/>
  <c r="N206"/>
  <c r="N208"/>
  <c r="M150"/>
  <c r="O150" s="1"/>
  <c r="M151"/>
  <c r="O151" s="1"/>
  <c r="M152"/>
  <c r="O152" s="1"/>
  <c r="J154"/>
  <c r="J155"/>
  <c r="J156"/>
  <c r="J157"/>
  <c r="M159"/>
  <c r="O159" s="1"/>
  <c r="J161"/>
  <c r="J180"/>
  <c r="J182"/>
  <c r="J183"/>
  <c r="J184"/>
  <c r="J185"/>
  <c r="J186"/>
  <c r="J187"/>
  <c r="J188"/>
  <c r="J189"/>
  <c r="J190"/>
  <c r="J191"/>
  <c r="M194"/>
  <c r="O194" s="1"/>
  <c r="J196"/>
  <c r="J197"/>
  <c r="J198"/>
  <c r="M200"/>
  <c r="O200" s="1"/>
  <c r="M201"/>
  <c r="O201" s="1"/>
  <c r="M202"/>
  <c r="O202" s="1"/>
  <c r="M203"/>
  <c r="O203" s="1"/>
  <c r="M205"/>
  <c r="O205" s="1"/>
  <c r="N210"/>
  <c r="N211"/>
  <c r="N213"/>
  <c r="N218"/>
  <c r="N220"/>
  <c r="N222"/>
  <c r="N224"/>
  <c r="N226"/>
  <c r="N228"/>
  <c r="N230"/>
  <c r="N232"/>
  <c r="N234"/>
  <c r="N237"/>
  <c r="M238"/>
  <c r="N239"/>
  <c r="M240"/>
  <c r="N241"/>
  <c r="M242"/>
  <c r="N245"/>
  <c r="N247"/>
  <c r="N249"/>
  <c r="N251"/>
  <c r="N253"/>
  <c r="N257"/>
  <c r="N259"/>
  <c r="M260"/>
  <c r="N262"/>
  <c r="M263"/>
  <c r="N264"/>
  <c r="N266"/>
  <c r="M267"/>
  <c r="M269"/>
  <c r="N270"/>
  <c r="M271"/>
  <c r="N272"/>
  <c r="M273"/>
  <c r="N274"/>
  <c r="N278"/>
  <c r="N280"/>
  <c r="N282"/>
  <c r="M283"/>
  <c r="N284"/>
  <c r="N287"/>
  <c r="N289"/>
  <c r="M210"/>
  <c r="O210" s="1"/>
  <c r="J210"/>
  <c r="M211"/>
  <c r="O211" s="1"/>
  <c r="N217"/>
  <c r="N219"/>
  <c r="N221"/>
  <c r="N223"/>
  <c r="N225"/>
  <c r="N227"/>
  <c r="N229"/>
  <c r="N231"/>
  <c r="N233"/>
  <c r="M237"/>
  <c r="O237" s="1"/>
  <c r="N238"/>
  <c r="M239"/>
  <c r="O239" s="1"/>
  <c r="N240"/>
  <c r="M241"/>
  <c r="O241" s="1"/>
  <c r="N242"/>
  <c r="N244"/>
  <c r="N246"/>
  <c r="N248"/>
  <c r="N250"/>
  <c r="N252"/>
  <c r="N258"/>
  <c r="N260"/>
  <c r="M262"/>
  <c r="O262" s="1"/>
  <c r="N263"/>
  <c r="M264"/>
  <c r="O264" s="1"/>
  <c r="N265"/>
  <c r="M266"/>
  <c r="O266" s="1"/>
  <c r="N267"/>
  <c r="N269"/>
  <c r="M270"/>
  <c r="O270" s="1"/>
  <c r="N271"/>
  <c r="M272"/>
  <c r="O272" s="1"/>
  <c r="N273"/>
  <c r="M274"/>
  <c r="O274" s="1"/>
  <c r="N279"/>
  <c r="N281"/>
  <c r="M282"/>
  <c r="O282" s="1"/>
  <c r="N283"/>
  <c r="M284"/>
  <c r="O284" s="1"/>
  <c r="N288"/>
  <c r="J211"/>
  <c r="M222"/>
  <c r="O222" s="1"/>
  <c r="M223"/>
  <c r="O223" s="1"/>
  <c r="M224"/>
  <c r="O224" s="1"/>
  <c r="M226"/>
  <c r="O226" s="1"/>
  <c r="M227"/>
  <c r="O227" s="1"/>
  <c r="M228"/>
  <c r="O228" s="1"/>
  <c r="M229"/>
  <c r="O229" s="1"/>
  <c r="M230"/>
  <c r="O230" s="1"/>
  <c r="M231"/>
  <c r="O231" s="1"/>
  <c r="M232"/>
  <c r="O232" s="1"/>
  <c r="M233"/>
  <c r="O233" s="1"/>
  <c r="M234"/>
  <c r="O234" s="1"/>
  <c r="J237"/>
  <c r="J238"/>
  <c r="J239"/>
  <c r="J240"/>
  <c r="J241"/>
  <c r="J242"/>
  <c r="M247"/>
  <c r="O247" s="1"/>
  <c r="M248"/>
  <c r="O248" s="1"/>
  <c r="M249"/>
  <c r="O249" s="1"/>
  <c r="M250"/>
  <c r="O250" s="1"/>
  <c r="M251"/>
  <c r="O251" s="1"/>
  <c r="M252"/>
  <c r="O252" s="1"/>
  <c r="M253"/>
  <c r="O253" s="1"/>
  <c r="J260"/>
  <c r="J262"/>
  <c r="J263"/>
  <c r="J264"/>
  <c r="J266"/>
  <c r="J267"/>
  <c r="J269"/>
  <c r="J270"/>
  <c r="J271"/>
  <c r="J272"/>
  <c r="J273"/>
  <c r="J274"/>
  <c r="M276"/>
  <c r="O276" s="1"/>
  <c r="J282"/>
  <c r="J283"/>
  <c r="J284"/>
  <c r="M287"/>
  <c r="O287" s="1"/>
  <c r="M288"/>
  <c r="O288" s="1"/>
  <c r="M289"/>
  <c r="O289" s="1"/>
  <c r="Q117"/>
  <c r="Q122"/>
  <c r="Q156"/>
  <c r="Q276"/>
  <c r="Q252"/>
  <c r="Q201"/>
  <c r="Q195"/>
  <c r="Q107"/>
  <c r="Q46"/>
  <c r="Q62"/>
  <c r="Q57"/>
  <c r="Q139"/>
  <c r="Q131"/>
  <c r="Q81"/>
  <c r="Q148"/>
  <c r="Q11"/>
  <c r="Q145"/>
  <c r="Q116"/>
  <c r="Q89"/>
  <c r="Q27"/>
  <c r="Q264"/>
  <c r="Q253"/>
  <c r="Q200"/>
  <c r="Q159"/>
  <c r="Q126"/>
  <c r="Q101"/>
  <c r="Q48"/>
  <c r="Q18"/>
  <c r="Q262"/>
  <c r="Q14"/>
  <c r="Q250"/>
  <c r="Q287"/>
  <c r="Q210"/>
  <c r="Q187"/>
  <c r="Q119"/>
  <c r="Q118"/>
  <c r="Q25"/>
  <c r="Q150"/>
  <c r="Q31"/>
  <c r="N1" l="1"/>
  <c r="J1"/>
  <c r="Q289"/>
  <c r="O273"/>
  <c r="O271"/>
  <c r="O269"/>
  <c r="Q269" s="1"/>
  <c r="O263"/>
  <c r="O260"/>
  <c r="O242"/>
  <c r="O240"/>
  <c r="O238"/>
  <c r="Q239"/>
  <c r="Q266"/>
  <c r="Q272"/>
  <c r="Q274"/>
  <c r="Q151"/>
  <c r="Q263"/>
  <c r="Q227"/>
  <c r="Q242"/>
  <c r="Q228"/>
  <c r="Q202"/>
  <c r="Q273"/>
  <c r="Q268"/>
  <c r="Q248"/>
  <c r="Q231"/>
  <c r="Q226"/>
  <c r="Q194"/>
  <c r="Q232"/>
  <c r="Q284"/>
  <c r="Q183"/>
  <c r="Q222"/>
  <c r="Q223"/>
  <c r="Q205"/>
  <c r="Q240"/>
  <c r="Q191"/>
  <c r="Q152"/>
  <c r="Q238"/>
  <c r="Q185"/>
  <c r="Q288"/>
  <c r="Q285"/>
  <c r="Q241"/>
  <c r="O190"/>
  <c r="Q190" s="1"/>
  <c r="O188"/>
  <c r="O186"/>
  <c r="Q186" s="1"/>
  <c r="O184"/>
  <c r="Q184" s="1"/>
  <c r="O182"/>
  <c r="O180"/>
  <c r="O161"/>
  <c r="Q147"/>
  <c r="Q136"/>
  <c r="Q135"/>
  <c r="Q134"/>
  <c r="Q133"/>
  <c r="Q132"/>
  <c r="Q125"/>
  <c r="Q124"/>
  <c r="Q106"/>
  <c r="Q105"/>
  <c r="Q104"/>
  <c r="Q103"/>
  <c r="Q102"/>
  <c r="Q88"/>
  <c r="Q87"/>
  <c r="Q86"/>
  <c r="Q85"/>
  <c r="Q56"/>
  <c r="Q55"/>
  <c r="Q54"/>
  <c r="Q50"/>
  <c r="Q49"/>
  <c r="Q40"/>
  <c r="Q39"/>
  <c r="Q38"/>
  <c r="Q37"/>
  <c r="Q36"/>
  <c r="Q35"/>
  <c r="Q34"/>
  <c r="Q33"/>
  <c r="Q32"/>
  <c r="Q26"/>
  <c r="O23"/>
  <c r="Q23" s="1"/>
  <c r="L1"/>
  <c r="O149"/>
  <c r="Q149" s="1"/>
  <c r="O193"/>
  <c r="Q193" s="1"/>
  <c r="O204"/>
  <c r="Q204" s="1"/>
  <c r="O207"/>
  <c r="Q207" s="1"/>
  <c r="O209"/>
  <c r="Q209" s="1"/>
  <c r="O162"/>
  <c r="Q162" s="1"/>
  <c r="O164"/>
  <c r="Q164" s="1"/>
  <c r="O166"/>
  <c r="Q166" s="1"/>
  <c r="O168"/>
  <c r="Q168" s="1"/>
  <c r="O171"/>
  <c r="Q171" s="1"/>
  <c r="O173"/>
  <c r="O175"/>
  <c r="Q175" s="1"/>
  <c r="O177"/>
  <c r="O179"/>
  <c r="Q179" s="1"/>
  <c r="O212"/>
  <c r="Q212" s="1"/>
  <c r="O216"/>
  <c r="Q216" s="1"/>
  <c r="O218"/>
  <c r="O220"/>
  <c r="Q220" s="1"/>
  <c r="O225"/>
  <c r="O244"/>
  <c r="Q244" s="1"/>
  <c r="O246"/>
  <c r="O275"/>
  <c r="Q275" s="1"/>
  <c r="O235"/>
  <c r="O256"/>
  <c r="Q256" s="1"/>
  <c r="O258"/>
  <c r="Q258" s="1"/>
  <c r="O265"/>
  <c r="Q265" s="1"/>
  <c r="O278"/>
  <c r="O280"/>
  <c r="Q280" s="1"/>
  <c r="Q230"/>
  <c r="Q180"/>
  <c r="Q188"/>
  <c r="Q249"/>
  <c r="Q189"/>
  <c r="Q203"/>
  <c r="Q282"/>
  <c r="Q278"/>
  <c r="Q270"/>
  <c r="Q251"/>
  <c r="Q247"/>
  <c r="Q234"/>
  <c r="Q229"/>
  <c r="Q218"/>
  <c r="Q197"/>
  <c r="Q182"/>
  <c r="Q154"/>
  <c r="Q233"/>
  <c r="Q161"/>
  <c r="Q224"/>
  <c r="Q177"/>
  <c r="Q246"/>
  <c r="Q211"/>
  <c r="O10"/>
  <c r="M1"/>
  <c r="Q225"/>
  <c r="Q260"/>
  <c r="Q271"/>
  <c r="Q173"/>
  <c r="Q235"/>
  <c r="O283"/>
  <c r="Q283" s="1"/>
  <c r="O267"/>
  <c r="Q267" s="1"/>
  <c r="Q137"/>
  <c r="O198"/>
  <c r="Q198" s="1"/>
  <c r="O196"/>
  <c r="Q196" s="1"/>
  <c r="O157"/>
  <c r="Q157" s="1"/>
  <c r="O155"/>
  <c r="Q155" s="1"/>
  <c r="Q130"/>
  <c r="Q129"/>
  <c r="Q128"/>
  <c r="Q127"/>
  <c r="Q121"/>
  <c r="Q120"/>
  <c r="Q115"/>
  <c r="Q114"/>
  <c r="Q113"/>
  <c r="Q112"/>
  <c r="Q111"/>
  <c r="Q110"/>
  <c r="Q109"/>
  <c r="Q108"/>
  <c r="Q99"/>
  <c r="Q98"/>
  <c r="Q97"/>
  <c r="Q96"/>
  <c r="Q95"/>
  <c r="Q94"/>
  <c r="Q93"/>
  <c r="Q92"/>
  <c r="Q91"/>
  <c r="Q90"/>
  <c r="Q60"/>
  <c r="Q59"/>
  <c r="Q58"/>
  <c r="Q52"/>
  <c r="Q45"/>
  <c r="Q44"/>
  <c r="Q43"/>
  <c r="Q30"/>
  <c r="Q29"/>
  <c r="Q28"/>
  <c r="Q24"/>
  <c r="O158"/>
  <c r="Q158" s="1"/>
  <c r="O199"/>
  <c r="Q199" s="1"/>
  <c r="O206"/>
  <c r="Q206" s="1"/>
  <c r="O208"/>
  <c r="Q208" s="1"/>
  <c r="O160"/>
  <c r="Q160" s="1"/>
  <c r="O163"/>
  <c r="Q163" s="1"/>
  <c r="O165"/>
  <c r="Q165" s="1"/>
  <c r="O167"/>
  <c r="Q167" s="1"/>
  <c r="O170"/>
  <c r="Q170" s="1"/>
  <c r="O172"/>
  <c r="Q172" s="1"/>
  <c r="O174"/>
  <c r="Q174" s="1"/>
  <c r="O176"/>
  <c r="Q176" s="1"/>
  <c r="O178"/>
  <c r="Q178" s="1"/>
  <c r="O181"/>
  <c r="Q181" s="1"/>
  <c r="O213"/>
  <c r="Q213" s="1"/>
  <c r="O217"/>
  <c r="Q217" s="1"/>
  <c r="O219"/>
  <c r="Q219" s="1"/>
  <c r="O221"/>
  <c r="Q221" s="1"/>
  <c r="O243"/>
  <c r="Q243" s="1"/>
  <c r="O245"/>
  <c r="Q245" s="1"/>
  <c r="O255"/>
  <c r="Q255" s="1"/>
  <c r="O214"/>
  <c r="Q214" s="1"/>
  <c r="O254"/>
  <c r="Q254" s="1"/>
  <c r="O257"/>
  <c r="Q257" s="1"/>
  <c r="O259"/>
  <c r="Q259" s="1"/>
  <c r="O277"/>
  <c r="Q277" s="1"/>
  <c r="O279"/>
  <c r="Q279" s="1"/>
  <c r="O281"/>
  <c r="Q281" s="1"/>
  <c r="Q237"/>
  <c r="O1" l="1"/>
  <c r="Q10" l="1"/>
  <c r="Q1" s="1"/>
  <c r="K1"/>
</calcChain>
</file>

<file path=xl/sharedStrings.xml><?xml version="1.0" encoding="utf-8"?>
<sst xmlns="http://schemas.openxmlformats.org/spreadsheetml/2006/main" count="311" uniqueCount="291">
  <si>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</si>
  <si>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</si>
  <si>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</si>
  <si>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</si>
  <si>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</si>
  <si>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</si>
  <si>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</si>
  <si>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</si>
  <si>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</si>
  <si>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</si>
  <si>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</si>
  <si>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</si>
  <si>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</si>
  <si>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</si>
  <si>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</si>
  <si>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</si>
  <si>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</si>
  <si>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</si>
  <si>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</si>
  <si>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</si>
  <si>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</si>
  <si>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</si>
  <si>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</si>
  <si>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</si>
  <si>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</si>
  <si>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</si>
  <si>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</si>
  <si>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</si>
  <si>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</si>
  <si>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</si>
  <si>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</si>
  <si>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</si>
  <si>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Все садоводы, оформившие договора с Энергосбытом, передайте их копии бухгалтеру 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</si>
  <si>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</si>
  <si>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</si>
  <si>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</si>
  <si>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</si>
  <si>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</si>
  <si>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</si>
  <si>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</si>
  <si>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</si>
  <si>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</si>
  <si>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</si>
  <si>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</si>
  <si>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</si>
  <si>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</si>
  <si>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</si>
  <si>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</si>
  <si>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</si>
  <si>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</si>
  <si>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</si>
  <si>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</si>
  <si>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</si>
  <si>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</si>
  <si>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</si>
  <si>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</si>
  <si>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</si>
  <si>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</si>
  <si>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</si>
  <si>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</si>
  <si>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</si>
  <si>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</si>
  <si>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</si>
  <si>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</si>
  <si>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</si>
  <si>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</si>
  <si>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</si>
  <si>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</si>
  <si>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</si>
  <si>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</si>
  <si>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</si>
  <si>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</si>
  <si>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</si>
  <si>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</si>
  <si>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</si>
  <si>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</si>
  <si>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</si>
  <si>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</si>
  <si>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</si>
  <si>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</si>
  <si>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</si>
  <si>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</si>
  <si>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</si>
  <si>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</si>
  <si>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</si>
  <si>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</si>
  <si>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</si>
  <si>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</si>
  <si>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</si>
  <si>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</si>
  <si>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</si>
  <si>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</si>
  <si>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</si>
  <si>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>сбыт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</si>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</sst>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6"/>
      <color indexed="8"/>
      <name val="Tahoma"/>
      <family val="2"/>
      <charset val="204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166" fontId="6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7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7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/>
    <xf numFmtId="165" fontId="0" fillId="0" borderId="0" xfId="0" applyNumberFormat="1" applyFill="1"/>
    <xf numFmtId="0" fontId="0" fillId="0" borderId="0" xfId="0" applyFill="1"/>
    <xf numFmtId="49" fontId="14" fillId="0" borderId="0" xfId="0" applyNumberFormat="1" applyFont="1" applyFill="1" applyBorder="1" applyAlignment="1">
      <alignment horizontal="center" vertical="top" wrapText="1"/>
    </xf>
    <xf numFmtId="2" fontId="0" fillId="0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5" fillId="0" borderId="0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9"/>
  <sheetViews>
    <sheetView tabSelected="1" topLeftCell="A6" workbookViewId="0">
      <selection activeCell="A5" sqref="A1:XFD5"/>
    </sheetView>
  </sheetViews>
  <sheetFormatPr defaultColWidth="9.75" defaultRowHeight="15.75"/>
  <cols>
    <col min="1" max="1" width="9.75" style="42"/>
  </cols>
  <sheetData>
    <row r="1" spans="1:20" hidden="1">
      <c r="A1" s="1"/>
      <c r="B1" s="2">
        <f t="shared" ref="B1:J1" si="0">SUM(B10:B288)</f>
        <v>1950769.1050000014</v>
      </c>
      <c r="C1" s="2">
        <f t="shared" si="0"/>
        <v>1027087.8070000005</v>
      </c>
      <c r="D1" s="2">
        <f t="shared" si="0"/>
        <v>2991240.1920000026</v>
      </c>
      <c r="E1" s="2">
        <f t="shared" si="0"/>
        <v>1976028.7859999994</v>
      </c>
      <c r="F1" s="2">
        <f t="shared" si="0"/>
        <v>1038029.2360000005</v>
      </c>
      <c r="G1" s="2">
        <f t="shared" si="0"/>
        <v>3028022.8020000015</v>
      </c>
      <c r="H1" s="2">
        <f t="shared" si="0"/>
        <v>26984.991000000013</v>
      </c>
      <c r="I1" s="2">
        <f t="shared" si="0"/>
        <v>13358.979000000008</v>
      </c>
      <c r="J1" s="2">
        <f t="shared" si="0"/>
        <v>40343.97</v>
      </c>
      <c r="K1" s="2">
        <f>SUM(K10:K289)</f>
        <v>-371610.11443091603</v>
      </c>
      <c r="L1" s="2">
        <f>SUM(L10:L289)</f>
        <v>168052.16999999998</v>
      </c>
      <c r="M1" s="2">
        <f>SUM(M10:M300)</f>
        <v>188541.90762000001</v>
      </c>
      <c r="N1" s="2">
        <f>SUM(N10:N300)</f>
        <v>36268.480349999991</v>
      </c>
      <c r="O1" s="2">
        <f>SUM(O10:O289)</f>
        <v>224810.38797000001</v>
      </c>
      <c r="P1" s="2">
        <f>SUM(P10:P289)</f>
        <v>0</v>
      </c>
      <c r="Q1" s="2" t="e">
        <f>SUM(Q10:Q289)</f>
        <v>#REF!</v>
      </c>
      <c r="R1" s="3"/>
    </row>
    <row r="2" spans="1:20" hidden="1">
      <c r="A2" s="4"/>
      <c r="D2" s="3"/>
      <c r="G2" s="3"/>
      <c r="J2" s="3"/>
      <c r="K2" s="3">
        <v>-371610.11443091603</v>
      </c>
      <c r="L2" s="3">
        <v>168052.16999999998</v>
      </c>
      <c r="O2" s="3">
        <v>224810.38797000001</v>
      </c>
      <c r="P2" s="3">
        <v>224810.38797000001</v>
      </c>
      <c r="Q2" s="3">
        <v>-428368.33240091614</v>
      </c>
    </row>
    <row r="3" spans="1:20" hidden="1">
      <c r="A3" s="5"/>
      <c r="M3" s="6"/>
      <c r="N3" s="6"/>
      <c r="O3" s="6"/>
      <c r="P3" s="6"/>
      <c r="Q3" s="7"/>
    </row>
    <row r="4" spans="1:20" hidden="1">
      <c r="A4" s="5"/>
    </row>
    <row r="5" spans="1:20" hidden="1">
      <c r="A5" s="5"/>
      <c r="O5" s="8"/>
      <c r="P5" s="8"/>
      <c r="Q5" s="8"/>
      <c r="T5" s="9"/>
    </row>
    <row r="6" spans="1:20" ht="16.5" thickBot="1">
      <c r="A6" s="10"/>
      <c r="D6" s="11" t="s">
        <v>0</v>
      </c>
      <c r="G6" s="11"/>
      <c r="J6" s="11"/>
      <c r="K6" s="11"/>
      <c r="L6" s="11" t="s">
        <v>1</v>
      </c>
      <c r="M6" s="11">
        <v>6.82</v>
      </c>
      <c r="N6" s="11">
        <v>2.65</v>
      </c>
    </row>
    <row r="7" spans="1:20" ht="24" thickBot="1">
      <c r="A7" s="12">
        <f>F7</f>
        <v>44493</v>
      </c>
      <c r="B7" s="13"/>
      <c r="C7" s="14">
        <v>44463</v>
      </c>
      <c r="D7" s="15"/>
      <c r="E7" s="13"/>
      <c r="F7" s="14">
        <v>44493</v>
      </c>
      <c r="G7" s="15"/>
      <c r="H7" s="13" t="s">
        <v>2</v>
      </c>
      <c r="I7" s="14"/>
      <c r="J7" s="15"/>
      <c r="K7" s="16" t="s">
        <v>3</v>
      </c>
      <c r="L7" s="17" t="s">
        <v>4</v>
      </c>
      <c r="M7" s="18" t="s">
        <v>5</v>
      </c>
      <c r="N7" s="19"/>
      <c r="O7" s="20"/>
      <c r="P7" s="17" t="s">
        <v>6</v>
      </c>
      <c r="Q7" s="21" t="s">
        <v>7</v>
      </c>
      <c r="R7" s="22"/>
    </row>
    <row r="8" spans="1:20" ht="18.75" thickBot="1">
      <c r="A8" s="23">
        <v>2021</v>
      </c>
      <c r="B8" s="13" t="s">
        <v>8</v>
      </c>
      <c r="C8" s="14"/>
      <c r="D8" s="15"/>
      <c r="E8" s="13" t="s">
        <v>8</v>
      </c>
      <c r="F8" s="14"/>
      <c r="G8" s="15"/>
      <c r="H8" s="13" t="s">
        <v>8</v>
      </c>
      <c r="I8" s="14"/>
      <c r="J8" s="15"/>
      <c r="K8" s="24"/>
      <c r="L8" s="25"/>
      <c r="M8" s="18" t="s">
        <v>9</v>
      </c>
      <c r="N8" s="19"/>
      <c r="O8" s="20"/>
      <c r="P8" s="25" t="s">
        <v>10</v>
      </c>
      <c r="Q8" s="26"/>
      <c r="R8" s="27"/>
    </row>
    <row r="9" spans="1:20" ht="26.25" thickBot="1">
      <c r="A9" s="28" t="s">
        <v>11</v>
      </c>
      <c r="B9" s="29" t="s">
        <v>12</v>
      </c>
      <c r="C9" s="30" t="s">
        <v>13</v>
      </c>
      <c r="D9" s="31" t="s">
        <v>14</v>
      </c>
      <c r="E9" s="29" t="s">
        <v>12</v>
      </c>
      <c r="F9" s="30" t="s">
        <v>13</v>
      </c>
      <c r="G9" s="31" t="s">
        <v>14</v>
      </c>
      <c r="H9" s="29" t="s">
        <v>12</v>
      </c>
      <c r="I9" s="30" t="s">
        <v>13</v>
      </c>
      <c r="J9" s="31" t="s">
        <v>15</v>
      </c>
      <c r="K9" s="31">
        <f>C7</f>
        <v>44463</v>
      </c>
      <c r="L9" s="31">
        <f>F7</f>
        <v>44493</v>
      </c>
      <c r="M9" s="32" t="s">
        <v>16</v>
      </c>
      <c r="N9" s="32" t="s">
        <v>17</v>
      </c>
      <c r="O9" s="32" t="s">
        <v>15</v>
      </c>
      <c r="P9" s="33" t="s">
        <v>18</v>
      </c>
      <c r="Q9" s="34">
        <f>C7</f>
        <v>44463</v>
      </c>
      <c r="R9" s="35" t="s">
        <v>19</v>
      </c>
    </row>
    <row r="10" spans="1:20">
      <c r="A10" s="36" t="s">
        <v>20</v>
      </c>
      <c r="B10" s="37">
        <v>4037.03</v>
      </c>
      <c r="C10" s="37">
        <v>2072.27</v>
      </c>
      <c r="D10" s="37">
        <v>6109.43</v>
      </c>
      <c r="E10" s="37">
        <v>4058.65</v>
      </c>
      <c r="F10" s="37">
        <v>2072.27</v>
      </c>
      <c r="G10" s="37">
        <v>6131.05</v>
      </c>
      <c r="H10" s="37">
        <f>E10-B10</f>
        <v>21.619999999999891</v>
      </c>
      <c r="I10" s="37">
        <f>F10-C10</f>
        <v>0</v>
      </c>
      <c r="J10" s="37">
        <f>SUM(H10:I10)</f>
        <v>21.619999999999891</v>
      </c>
      <c r="K10" s="37">
        <v>-343.70470000000222</v>
      </c>
      <c r="L10" s="37">
        <v>0</v>
      </c>
      <c r="M10" s="37">
        <f t="shared" ref="M10:N40" si="1">H10*M$6</f>
        <v>147.44839999999925</v>
      </c>
      <c r="N10" s="36">
        <f t="shared" si="1"/>
        <v>0</v>
      </c>
      <c r="O10" s="36">
        <f>SUM(M10:N10)</f>
        <v>147.44839999999925</v>
      </c>
      <c r="P10" s="36"/>
      <c r="Q10" s="38">
        <f t="shared" ref="Q10:Q16" si="2">K10-O10+L10+P10</f>
        <v>-491.15310000000147</v>
      </c>
      <c r="R10" s="38" t="str">
        <f>A10</f>
        <v xml:space="preserve">№002 </v>
      </c>
    </row>
    <row r="11" spans="1:20">
      <c r="A11" s="8" t="s">
        <v>21</v>
      </c>
      <c r="B11" s="39">
        <v>4377.0600000000004</v>
      </c>
      <c r="C11" s="3">
        <v>5456.71</v>
      </c>
      <c r="D11" s="8">
        <v>9833.9</v>
      </c>
      <c r="E11" s="39">
        <v>4384.9800000000005</v>
      </c>
      <c r="F11" s="3">
        <v>5456.72</v>
      </c>
      <c r="G11" s="8">
        <v>9841.83</v>
      </c>
      <c r="H11" s="39">
        <f t="shared" ref="H11:I16" si="3">E11-B11</f>
        <v>7.9200000000000728</v>
      </c>
      <c r="I11" s="3">
        <f t="shared" si="3"/>
        <v>1.0000000000218279E-2</v>
      </c>
      <c r="J11" s="8">
        <f t="shared" ref="J11:J77" si="4">SUM(H11:I11)</f>
        <v>7.930000000000291</v>
      </c>
      <c r="K11" s="8">
        <v>3366.8571000000002</v>
      </c>
      <c r="L11" s="8">
        <v>0</v>
      </c>
      <c r="M11" s="39">
        <f t="shared" si="1"/>
        <v>54.014400000000499</v>
      </c>
      <c r="N11" s="8">
        <f t="shared" si="1"/>
        <v>2.6500000000578439E-2</v>
      </c>
      <c r="O11" s="8">
        <f>SUM(M11:N11)</f>
        <v>54.040900000001081</v>
      </c>
      <c r="P11" s="8"/>
      <c r="Q11" s="3">
        <f t="shared" si="2"/>
        <v>3312.8161999999993</v>
      </c>
      <c r="R11" s="3" t="str">
        <f t="shared" ref="R11:R77" si="5">A11</f>
        <v xml:space="preserve">№003 </v>
      </c>
    </row>
    <row r="12" spans="1:20">
      <c r="A12" s="36" t="s">
        <v>22</v>
      </c>
      <c r="B12" s="37">
        <v>6532.78</v>
      </c>
      <c r="C12" s="37">
        <v>2450.7600000000002</v>
      </c>
      <c r="D12" s="37">
        <v>8983.5500000000011</v>
      </c>
      <c r="E12" s="37">
        <v>6573.68</v>
      </c>
      <c r="F12" s="37">
        <v>2498.58</v>
      </c>
      <c r="G12" s="37">
        <v>9072.27</v>
      </c>
      <c r="H12" s="37">
        <f t="shared" si="3"/>
        <v>40.900000000000546</v>
      </c>
      <c r="I12" s="37">
        <f t="shared" si="3"/>
        <v>47.819999999999709</v>
      </c>
      <c r="J12" s="37">
        <f t="shared" si="4"/>
        <v>88.720000000000255</v>
      </c>
      <c r="K12" s="37">
        <v>-1733.4087999999988</v>
      </c>
      <c r="L12" s="37">
        <v>0</v>
      </c>
      <c r="M12" s="37">
        <f t="shared" si="1"/>
        <v>278.93800000000374</v>
      </c>
      <c r="N12" s="38">
        <f t="shared" si="1"/>
        <v>126.72299999999923</v>
      </c>
      <c r="O12" s="36">
        <f t="shared" ref="O12:O78" si="6">SUM(M12:N12)</f>
        <v>405.66100000000296</v>
      </c>
      <c r="P12" s="36"/>
      <c r="Q12" s="38">
        <f t="shared" si="2"/>
        <v>-2139.0698000000016</v>
      </c>
      <c r="R12" s="38" t="str">
        <f t="shared" si="5"/>
        <v xml:space="preserve">№004 </v>
      </c>
    </row>
    <row r="13" spans="1:20">
      <c r="A13" s="8" t="s">
        <v>23</v>
      </c>
      <c r="B13" s="39">
        <v>924.15</v>
      </c>
      <c r="C13" s="39">
        <v>1415.6100000000001</v>
      </c>
      <c r="D13" s="39">
        <v>2339.89</v>
      </c>
      <c r="E13" s="39">
        <v>924.34</v>
      </c>
      <c r="F13" s="39">
        <v>1415.6100000000001</v>
      </c>
      <c r="G13" s="39">
        <v>2340.09</v>
      </c>
      <c r="H13" s="39">
        <f t="shared" si="3"/>
        <v>0.19000000000005457</v>
      </c>
      <c r="I13" s="39">
        <f t="shared" si="3"/>
        <v>0</v>
      </c>
      <c r="J13" s="39">
        <f t="shared" si="4"/>
        <v>0.19000000000005457</v>
      </c>
      <c r="K13" s="39">
        <v>-1894.0080000000003</v>
      </c>
      <c r="L13" s="39">
        <v>1900</v>
      </c>
      <c r="M13" s="39">
        <f t="shared" si="1"/>
        <v>1.2958000000003722</v>
      </c>
      <c r="N13" s="3">
        <f t="shared" si="1"/>
        <v>0</v>
      </c>
      <c r="O13" s="8">
        <f t="shared" si="6"/>
        <v>1.2958000000003722</v>
      </c>
      <c r="P13" s="8"/>
      <c r="Q13" s="3">
        <f t="shared" si="2"/>
        <v>4.6961999999994077</v>
      </c>
      <c r="R13" s="3" t="str">
        <f t="shared" si="5"/>
        <v xml:space="preserve">№005 </v>
      </c>
    </row>
    <row r="14" spans="1:20">
      <c r="A14" s="36" t="s">
        <v>24</v>
      </c>
      <c r="B14" s="37">
        <v>3304.58</v>
      </c>
      <c r="C14" s="37">
        <v>1611.72</v>
      </c>
      <c r="D14" s="37">
        <v>4916.3100000000004</v>
      </c>
      <c r="E14" s="37">
        <v>3304.58</v>
      </c>
      <c r="F14" s="37">
        <v>1611.72</v>
      </c>
      <c r="G14" s="37">
        <v>4916.3100000000004</v>
      </c>
      <c r="H14" s="37">
        <f t="shared" si="3"/>
        <v>0</v>
      </c>
      <c r="I14" s="37">
        <f t="shared" si="3"/>
        <v>0</v>
      </c>
      <c r="J14" s="37">
        <f t="shared" si="4"/>
        <v>0</v>
      </c>
      <c r="K14" s="37">
        <v>-424.31589999999778</v>
      </c>
      <c r="L14" s="37">
        <v>0</v>
      </c>
      <c r="M14" s="37">
        <f t="shared" si="1"/>
        <v>0</v>
      </c>
      <c r="N14" s="38">
        <f t="shared" si="1"/>
        <v>0</v>
      </c>
      <c r="O14" s="36">
        <f t="shared" si="6"/>
        <v>0</v>
      </c>
      <c r="P14" s="36"/>
      <c r="Q14" s="38">
        <f t="shared" si="2"/>
        <v>-424.31589999999778</v>
      </c>
      <c r="R14" s="38" t="str">
        <f t="shared" si="5"/>
        <v xml:space="preserve">№006 </v>
      </c>
    </row>
    <row r="15" spans="1:20">
      <c r="A15" s="8" t="s">
        <v>25</v>
      </c>
      <c r="B15" s="39">
        <v>4105.8</v>
      </c>
      <c r="C15" s="39">
        <v>2392.2000000000003</v>
      </c>
      <c r="D15" s="39">
        <v>6498.04</v>
      </c>
      <c r="E15" s="39">
        <v>4430.99</v>
      </c>
      <c r="F15" s="39">
        <v>2543.61</v>
      </c>
      <c r="G15" s="39">
        <v>6974.6500000000005</v>
      </c>
      <c r="H15" s="39">
        <f t="shared" si="3"/>
        <v>325.1899999999996</v>
      </c>
      <c r="I15" s="39">
        <f t="shared" si="3"/>
        <v>151.40999999999985</v>
      </c>
      <c r="J15" s="39">
        <f t="shared" si="4"/>
        <v>476.59999999999945</v>
      </c>
      <c r="K15" s="39">
        <v>-1813.7699000000025</v>
      </c>
      <c r="L15" s="39">
        <v>0</v>
      </c>
      <c r="M15" s="39">
        <f t="shared" si="1"/>
        <v>2217.7957999999971</v>
      </c>
      <c r="N15" s="3">
        <f t="shared" si="1"/>
        <v>401.23649999999958</v>
      </c>
      <c r="O15" s="8">
        <f t="shared" si="6"/>
        <v>2619.0322999999967</v>
      </c>
      <c r="P15" s="8"/>
      <c r="Q15" s="3">
        <f t="shared" si="2"/>
        <v>-4432.8021999999992</v>
      </c>
      <c r="R15" s="3" t="str">
        <f t="shared" si="5"/>
        <v xml:space="preserve">№007 </v>
      </c>
      <c r="T15" t="s">
        <v>26</v>
      </c>
    </row>
    <row r="16" spans="1:20">
      <c r="A16" s="36" t="s">
        <v>27</v>
      </c>
      <c r="B16" s="37">
        <v>3320.15</v>
      </c>
      <c r="C16" s="37">
        <v>689.4</v>
      </c>
      <c r="D16" s="37">
        <v>4009.56</v>
      </c>
      <c r="E16" s="37">
        <v>3320.6800000000003</v>
      </c>
      <c r="F16" s="37">
        <v>689.4</v>
      </c>
      <c r="G16" s="37">
        <v>4010.09</v>
      </c>
      <c r="H16" s="37">
        <f t="shared" si="3"/>
        <v>0.53000000000020009</v>
      </c>
      <c r="I16" s="37">
        <f t="shared" si="3"/>
        <v>0</v>
      </c>
      <c r="J16" s="37">
        <f t="shared" si="4"/>
        <v>0.53000000000020009</v>
      </c>
      <c r="K16" s="37">
        <v>-1388.2292000000014</v>
      </c>
      <c r="L16" s="37">
        <v>1388.23</v>
      </c>
      <c r="M16" s="37">
        <f t="shared" si="1"/>
        <v>3.6146000000013649</v>
      </c>
      <c r="N16" s="38">
        <f t="shared" si="1"/>
        <v>0</v>
      </c>
      <c r="O16" s="36">
        <f t="shared" si="6"/>
        <v>3.6146000000013649</v>
      </c>
      <c r="P16" s="36"/>
      <c r="Q16" s="38">
        <f t="shared" si="2"/>
        <v>-3.6138000000028114</v>
      </c>
      <c r="R16" s="38" t="str">
        <f t="shared" si="5"/>
        <v xml:space="preserve">№008 </v>
      </c>
    </row>
    <row r="17" spans="1:18">
      <c r="A17" s="40" t="s">
        <v>28</v>
      </c>
      <c r="B17" s="39"/>
      <c r="C17" s="39"/>
      <c r="D17" s="39"/>
      <c r="E17" s="39"/>
      <c r="F17" s="39"/>
      <c r="G17" s="39"/>
      <c r="H17" s="39"/>
      <c r="I17" s="39"/>
      <c r="J17" s="39">
        <f t="shared" si="4"/>
        <v>0</v>
      </c>
      <c r="K17" s="39">
        <v>153.49530000000289</v>
      </c>
      <c r="L17" s="39">
        <v>0</v>
      </c>
      <c r="M17" s="39">
        <f t="shared" si="1"/>
        <v>0</v>
      </c>
      <c r="N17" s="3">
        <f t="shared" si="1"/>
        <v>0</v>
      </c>
      <c r="O17" s="8">
        <f t="shared" si="6"/>
        <v>0</v>
      </c>
      <c r="P17" s="8"/>
      <c r="Q17" s="3">
        <f>K17-O17+L17</f>
        <v>153.49530000000289</v>
      </c>
      <c r="R17" s="3" t="str">
        <f t="shared" si="5"/>
        <v>№009  сбыт</v>
      </c>
    </row>
    <row r="18" spans="1:18">
      <c r="A18" s="36" t="s">
        <v>29</v>
      </c>
      <c r="B18" s="37">
        <v>6055.57</v>
      </c>
      <c r="C18" s="37">
        <v>3361.63</v>
      </c>
      <c r="D18" s="37">
        <v>9417.23</v>
      </c>
      <c r="E18" s="37">
        <v>6055.57</v>
      </c>
      <c r="F18" s="37">
        <v>3361.63</v>
      </c>
      <c r="G18" s="37">
        <v>9417.23</v>
      </c>
      <c r="H18" s="37">
        <f t="shared" ref="H18:I22" si="7">E18-B18</f>
        <v>0</v>
      </c>
      <c r="I18" s="37">
        <f t="shared" si="7"/>
        <v>0</v>
      </c>
      <c r="J18" s="37">
        <f t="shared" si="4"/>
        <v>0</v>
      </c>
      <c r="K18" s="37">
        <v>2304.6133000000018</v>
      </c>
      <c r="L18" s="37">
        <v>0</v>
      </c>
      <c r="M18" s="37">
        <f t="shared" si="1"/>
        <v>0</v>
      </c>
      <c r="N18" s="38">
        <f t="shared" si="1"/>
        <v>0</v>
      </c>
      <c r="O18" s="36">
        <f t="shared" si="6"/>
        <v>0</v>
      </c>
      <c r="P18" s="36"/>
      <c r="Q18" s="38">
        <f t="shared" ref="Q18:Q77" si="8">K18-O18+L18+P18</f>
        <v>2304.6133000000018</v>
      </c>
      <c r="R18" s="38" t="str">
        <f t="shared" si="5"/>
        <v xml:space="preserve">№009а </v>
      </c>
    </row>
    <row r="19" spans="1:18">
      <c r="A19" s="8" t="s">
        <v>30</v>
      </c>
      <c r="B19" s="39">
        <v>1719.55</v>
      </c>
      <c r="C19" s="39">
        <v>817.17000000000007</v>
      </c>
      <c r="D19" s="39">
        <v>2536.75</v>
      </c>
      <c r="E19" s="39">
        <v>1719.55</v>
      </c>
      <c r="F19" s="39">
        <v>817.17000000000007</v>
      </c>
      <c r="G19" s="39">
        <v>2536.75</v>
      </c>
      <c r="H19" s="39">
        <f t="shared" si="7"/>
        <v>0</v>
      </c>
      <c r="I19" s="39">
        <f t="shared" si="7"/>
        <v>0</v>
      </c>
      <c r="J19" s="39">
        <f t="shared" si="4"/>
        <v>0</v>
      </c>
      <c r="K19" s="39">
        <v>3302.4163000000017</v>
      </c>
      <c r="L19" s="39">
        <v>0</v>
      </c>
      <c r="M19" s="39">
        <f t="shared" si="1"/>
        <v>0</v>
      </c>
      <c r="N19" s="3">
        <f t="shared" si="1"/>
        <v>0</v>
      </c>
      <c r="O19" s="8">
        <f t="shared" si="6"/>
        <v>0</v>
      </c>
      <c r="P19" s="8"/>
      <c r="Q19" s="3">
        <f t="shared" si="8"/>
        <v>3302.4163000000017</v>
      </c>
      <c r="R19" s="3" t="str">
        <f t="shared" si="5"/>
        <v>№010</v>
      </c>
    </row>
    <row r="20" spans="1:18">
      <c r="A20" s="36" t="s">
        <v>31</v>
      </c>
      <c r="B20" s="37">
        <v>3530.57</v>
      </c>
      <c r="C20" s="37">
        <v>695.49</v>
      </c>
      <c r="D20" s="37">
        <v>4226.09</v>
      </c>
      <c r="E20" s="37">
        <v>3808.57</v>
      </c>
      <c r="F20" s="37">
        <v>831.4</v>
      </c>
      <c r="G20" s="37">
        <v>4639.99</v>
      </c>
      <c r="H20" s="37">
        <f t="shared" si="7"/>
        <v>278</v>
      </c>
      <c r="I20" s="37">
        <f t="shared" si="7"/>
        <v>135.90999999999997</v>
      </c>
      <c r="J20" s="37">
        <f t="shared" si="4"/>
        <v>413.90999999999997</v>
      </c>
      <c r="K20" s="37">
        <v>-280.39860000000203</v>
      </c>
      <c r="L20" s="37">
        <v>0</v>
      </c>
      <c r="M20" s="37">
        <f t="shared" si="1"/>
        <v>1895.96</v>
      </c>
      <c r="N20" s="38">
        <f t="shared" si="1"/>
        <v>360.16149999999988</v>
      </c>
      <c r="O20" s="36">
        <f t="shared" si="6"/>
        <v>2256.1214999999997</v>
      </c>
      <c r="P20" s="36"/>
      <c r="Q20" s="38">
        <f t="shared" si="8"/>
        <v>-2536.5201000000015</v>
      </c>
      <c r="R20" s="38" t="str">
        <f t="shared" si="5"/>
        <v>№011</v>
      </c>
    </row>
    <row r="21" spans="1:18" s="42" customFormat="1" ht="19.5">
      <c r="A21" s="41"/>
      <c r="B21" s="39"/>
      <c r="D21" s="39"/>
      <c r="E21" s="43" t="s">
        <v>32</v>
      </c>
      <c r="F21" s="43"/>
      <c r="G21" s="43"/>
      <c r="H21" s="43"/>
      <c r="I21" s="43"/>
      <c r="J21" s="43"/>
      <c r="K21" s="43"/>
      <c r="L21" s="43"/>
      <c r="M21" s="43"/>
      <c r="N21" s="43"/>
      <c r="Q21" s="44"/>
      <c r="R21" s="44"/>
    </row>
    <row r="22" spans="1:18">
      <c r="A22" s="8" t="s">
        <v>33</v>
      </c>
      <c r="B22" s="39">
        <v>865.36</v>
      </c>
      <c r="C22" s="39">
        <v>216.54</v>
      </c>
      <c r="D22" s="39">
        <v>1081.9100000000001</v>
      </c>
      <c r="E22" s="39">
        <v>879.88</v>
      </c>
      <c r="F22" s="39">
        <v>222.51</v>
      </c>
      <c r="G22" s="39">
        <v>1102.3900000000001</v>
      </c>
      <c r="H22" s="39">
        <f t="shared" si="7"/>
        <v>14.519999999999982</v>
      </c>
      <c r="I22" s="39">
        <f t="shared" si="7"/>
        <v>5.9699999999999989</v>
      </c>
      <c r="J22" s="39">
        <f t="shared" si="4"/>
        <v>20.489999999999981</v>
      </c>
      <c r="K22" s="39">
        <v>-2204.5287000000003</v>
      </c>
      <c r="L22" s="39">
        <v>0</v>
      </c>
      <c r="M22" s="39">
        <f t="shared" si="1"/>
        <v>99.026399999999882</v>
      </c>
      <c r="N22" s="3">
        <f t="shared" si="1"/>
        <v>15.820499999999997</v>
      </c>
      <c r="O22" s="8">
        <f t="shared" si="6"/>
        <v>114.84689999999988</v>
      </c>
      <c r="P22" s="8"/>
      <c r="Q22" s="3">
        <f t="shared" si="8"/>
        <v>-2319.3756000000003</v>
      </c>
      <c r="R22" s="3" t="str">
        <f t="shared" si="5"/>
        <v xml:space="preserve">№012 </v>
      </c>
    </row>
    <row r="23" spans="1:18">
      <c r="A23" s="36" t="s">
        <v>34</v>
      </c>
      <c r="B23" s="37"/>
      <c r="C23" s="37"/>
      <c r="D23" s="37"/>
      <c r="E23" s="37"/>
      <c r="F23" s="37"/>
      <c r="G23" s="37"/>
      <c r="H23" s="37"/>
      <c r="I23" s="37"/>
      <c r="J23" s="37"/>
      <c r="K23" s="37">
        <v>5.2040999999999995</v>
      </c>
      <c r="L23" s="37">
        <v>0</v>
      </c>
      <c r="M23" s="37">
        <f t="shared" si="1"/>
        <v>0</v>
      </c>
      <c r="N23" s="38">
        <f t="shared" si="1"/>
        <v>0</v>
      </c>
      <c r="O23" s="36">
        <f t="shared" si="6"/>
        <v>0</v>
      </c>
      <c r="P23" s="36"/>
      <c r="Q23" s="38">
        <f t="shared" si="8"/>
        <v>5.2040999999999995</v>
      </c>
      <c r="R23" s="38" t="str">
        <f t="shared" si="5"/>
        <v>№012а</v>
      </c>
    </row>
    <row r="24" spans="1:18">
      <c r="A24" s="8" t="s">
        <v>35</v>
      </c>
      <c r="B24" s="39">
        <v>12714.67</v>
      </c>
      <c r="C24" s="39">
        <v>3364.03</v>
      </c>
      <c r="D24" s="39">
        <v>16078.7</v>
      </c>
      <c r="E24" s="39">
        <v>12888.06</v>
      </c>
      <c r="F24" s="39">
        <v>3419.98</v>
      </c>
      <c r="G24" s="39">
        <v>16308.050000000001</v>
      </c>
      <c r="H24" s="39">
        <f t="shared" ref="H24:I40" si="9">E24-B24</f>
        <v>173.38999999999942</v>
      </c>
      <c r="I24" s="39">
        <f t="shared" si="9"/>
        <v>55.949999999999818</v>
      </c>
      <c r="J24" s="39">
        <f t="shared" si="4"/>
        <v>229.33999999999924</v>
      </c>
      <c r="K24" s="39">
        <v>-1189.2791999999986</v>
      </c>
      <c r="L24" s="39">
        <v>0</v>
      </c>
      <c r="M24" s="39">
        <f t="shared" si="1"/>
        <v>1182.5197999999962</v>
      </c>
      <c r="N24" s="3">
        <f t="shared" si="1"/>
        <v>148.2674999999995</v>
      </c>
      <c r="O24" s="8">
        <f t="shared" si="6"/>
        <v>1330.7872999999956</v>
      </c>
      <c r="P24" s="8"/>
      <c r="Q24" s="3">
        <f t="shared" si="8"/>
        <v>-2520.0664999999944</v>
      </c>
      <c r="R24" s="3" t="str">
        <f t="shared" si="5"/>
        <v xml:space="preserve">№013 </v>
      </c>
    </row>
    <row r="25" spans="1:18">
      <c r="A25" s="36" t="s">
        <v>36</v>
      </c>
      <c r="B25" s="37">
        <v>4195.22</v>
      </c>
      <c r="C25" s="37">
        <v>8042.21</v>
      </c>
      <c r="D25" s="37">
        <v>12237.48</v>
      </c>
      <c r="E25" s="37">
        <v>4196.8500000000004</v>
      </c>
      <c r="F25" s="37">
        <v>8042.21</v>
      </c>
      <c r="G25" s="37">
        <v>12239.11</v>
      </c>
      <c r="H25" s="37">
        <f t="shared" si="9"/>
        <v>1.6300000000001091</v>
      </c>
      <c r="I25" s="37">
        <f t="shared" si="9"/>
        <v>0</v>
      </c>
      <c r="J25" s="37">
        <f t="shared" si="4"/>
        <v>1.6300000000001091</v>
      </c>
      <c r="K25" s="37">
        <v>-3451.751900000002</v>
      </c>
      <c r="L25" s="37">
        <v>0</v>
      </c>
      <c r="M25" s="37">
        <f t="shared" si="1"/>
        <v>11.116600000000744</v>
      </c>
      <c r="N25" s="38">
        <f t="shared" si="1"/>
        <v>0</v>
      </c>
      <c r="O25" s="36">
        <f t="shared" si="6"/>
        <v>11.116600000000744</v>
      </c>
      <c r="P25" s="36"/>
      <c r="Q25" s="38">
        <f t="shared" si="8"/>
        <v>-3462.8685000000028</v>
      </c>
      <c r="R25" s="38" t="str">
        <f t="shared" si="5"/>
        <v xml:space="preserve">№014 </v>
      </c>
    </row>
    <row r="26" spans="1:18">
      <c r="A26" s="8" t="s">
        <v>37</v>
      </c>
      <c r="B26" s="39">
        <v>3871.92</v>
      </c>
      <c r="C26" s="39">
        <v>2069.9499999999998</v>
      </c>
      <c r="D26" s="39">
        <v>5941.88</v>
      </c>
      <c r="E26" s="39">
        <v>3871.92</v>
      </c>
      <c r="F26" s="39">
        <v>2069.9499999999998</v>
      </c>
      <c r="G26" s="39">
        <v>5941.88</v>
      </c>
      <c r="H26" s="39">
        <f t="shared" si="9"/>
        <v>0</v>
      </c>
      <c r="I26" s="39">
        <f t="shared" si="9"/>
        <v>0</v>
      </c>
      <c r="J26" s="39">
        <f t="shared" si="4"/>
        <v>0</v>
      </c>
      <c r="K26" s="39">
        <v>-2622.3759000000005</v>
      </c>
      <c r="L26" s="39">
        <v>0</v>
      </c>
      <c r="M26" s="45">
        <f t="shared" si="1"/>
        <v>0</v>
      </c>
      <c r="N26" s="3">
        <f t="shared" si="1"/>
        <v>0</v>
      </c>
      <c r="O26" s="8">
        <f t="shared" si="6"/>
        <v>0</v>
      </c>
      <c r="P26" s="8"/>
      <c r="Q26" s="3">
        <f t="shared" si="8"/>
        <v>-2622.3759000000005</v>
      </c>
      <c r="R26" s="3" t="str">
        <f t="shared" si="5"/>
        <v xml:space="preserve">№015 </v>
      </c>
    </row>
    <row r="27" spans="1:18">
      <c r="A27" s="36" t="s">
        <v>38</v>
      </c>
      <c r="B27" s="37">
        <v>7046.7</v>
      </c>
      <c r="C27" s="37">
        <v>6834.42</v>
      </c>
      <c r="D27" s="37">
        <v>13881.130000000001</v>
      </c>
      <c r="E27" s="37">
        <v>7046.8</v>
      </c>
      <c r="F27" s="37">
        <v>6834.42</v>
      </c>
      <c r="G27" s="37">
        <v>13881.23</v>
      </c>
      <c r="H27" s="37">
        <f t="shared" si="9"/>
        <v>0.1000000000003638</v>
      </c>
      <c r="I27" s="37">
        <f t="shared" si="9"/>
        <v>0</v>
      </c>
      <c r="J27" s="37">
        <f t="shared" si="4"/>
        <v>0.1000000000003638</v>
      </c>
      <c r="K27" s="37">
        <v>-471.19720000000154</v>
      </c>
      <c r="L27" s="37">
        <v>0</v>
      </c>
      <c r="M27" s="37">
        <f t="shared" si="1"/>
        <v>0.68200000000248118</v>
      </c>
      <c r="N27" s="38">
        <f t="shared" si="1"/>
        <v>0</v>
      </c>
      <c r="O27" s="36">
        <f>SUM(M27:N27)</f>
        <v>0.68200000000248118</v>
      </c>
      <c r="P27" s="36"/>
      <c r="Q27" s="38">
        <f t="shared" si="8"/>
        <v>-471.879200000004</v>
      </c>
      <c r="R27" s="38" t="str">
        <f t="shared" si="5"/>
        <v xml:space="preserve">№016\17 </v>
      </c>
    </row>
    <row r="28" spans="1:18">
      <c r="A28" s="8" t="s">
        <v>39</v>
      </c>
      <c r="B28" s="39">
        <v>4412.2300000000005</v>
      </c>
      <c r="C28" s="39">
        <v>1591.1100000000001</v>
      </c>
      <c r="D28" s="39">
        <v>6003.36</v>
      </c>
      <c r="E28" s="39">
        <v>4412.2300000000005</v>
      </c>
      <c r="F28" s="39">
        <v>1591.1100000000001</v>
      </c>
      <c r="G28" s="39">
        <v>6003.36</v>
      </c>
      <c r="H28" s="39">
        <f t="shared" si="9"/>
        <v>0</v>
      </c>
      <c r="I28" s="39">
        <f t="shared" si="9"/>
        <v>0</v>
      </c>
      <c r="J28" s="39">
        <f t="shared" si="4"/>
        <v>0</v>
      </c>
      <c r="K28" s="39">
        <v>-4050.5936000000038</v>
      </c>
      <c r="L28" s="39">
        <v>0</v>
      </c>
      <c r="M28" s="39">
        <f t="shared" si="1"/>
        <v>0</v>
      </c>
      <c r="N28" s="3">
        <f t="shared" si="1"/>
        <v>0</v>
      </c>
      <c r="O28" s="8">
        <f t="shared" si="6"/>
        <v>0</v>
      </c>
      <c r="P28" s="8"/>
      <c r="Q28" s="3">
        <f t="shared" si="8"/>
        <v>-4050.5936000000038</v>
      </c>
      <c r="R28" s="3" t="str">
        <f t="shared" si="5"/>
        <v xml:space="preserve">№018 </v>
      </c>
    </row>
    <row r="29" spans="1:18">
      <c r="A29" s="36" t="s">
        <v>40</v>
      </c>
      <c r="B29" s="37">
        <v>6644.63</v>
      </c>
      <c r="C29" s="37">
        <v>3975.4</v>
      </c>
      <c r="D29" s="37">
        <v>10620.09</v>
      </c>
      <c r="E29" s="37">
        <v>6644.63</v>
      </c>
      <c r="F29" s="37">
        <v>3975.4</v>
      </c>
      <c r="G29" s="37">
        <v>10620.09</v>
      </c>
      <c r="H29" s="37">
        <f t="shared" si="9"/>
        <v>0</v>
      </c>
      <c r="I29" s="37">
        <f t="shared" si="9"/>
        <v>0</v>
      </c>
      <c r="J29" s="37">
        <f t="shared" si="4"/>
        <v>0</v>
      </c>
      <c r="K29" s="37">
        <v>-20720.6014</v>
      </c>
      <c r="L29" s="37">
        <v>0</v>
      </c>
      <c r="M29" s="37">
        <f t="shared" si="1"/>
        <v>0</v>
      </c>
      <c r="N29" s="38">
        <f t="shared" si="1"/>
        <v>0</v>
      </c>
      <c r="O29" s="36">
        <f t="shared" si="6"/>
        <v>0</v>
      </c>
      <c r="P29" s="36"/>
      <c r="Q29" s="38">
        <f t="shared" si="8"/>
        <v>-20720.6014</v>
      </c>
      <c r="R29" s="38" t="str">
        <f t="shared" si="5"/>
        <v xml:space="preserve">№019 </v>
      </c>
    </row>
    <row r="30" spans="1:18">
      <c r="A30" s="8" t="s">
        <v>41</v>
      </c>
      <c r="B30" s="39">
        <v>6214.68</v>
      </c>
      <c r="C30" s="39">
        <v>2847.86</v>
      </c>
      <c r="D30" s="39">
        <v>9063.19</v>
      </c>
      <c r="E30" s="39">
        <v>6312.16</v>
      </c>
      <c r="F30" s="39">
        <v>2855.54</v>
      </c>
      <c r="G30" s="39">
        <v>9168.35</v>
      </c>
      <c r="H30" s="39">
        <f t="shared" si="9"/>
        <v>97.479999999999563</v>
      </c>
      <c r="I30" s="39">
        <f t="shared" si="9"/>
        <v>7.6799999999998363</v>
      </c>
      <c r="J30" s="39">
        <f t="shared" si="4"/>
        <v>105.1599999999994</v>
      </c>
      <c r="K30" s="39">
        <v>574.96419999999875</v>
      </c>
      <c r="L30" s="39">
        <v>0</v>
      </c>
      <c r="M30" s="39">
        <f t="shared" si="1"/>
        <v>664.813599999997</v>
      </c>
      <c r="N30" s="3">
        <f t="shared" si="1"/>
        <v>20.351999999999567</v>
      </c>
      <c r="O30" s="8">
        <f t="shared" si="6"/>
        <v>685.16559999999652</v>
      </c>
      <c r="P30" s="8"/>
      <c r="Q30" s="3">
        <f t="shared" si="8"/>
        <v>-110.20139999999776</v>
      </c>
      <c r="R30" s="3" t="str">
        <f t="shared" si="5"/>
        <v xml:space="preserve">№020 </v>
      </c>
    </row>
    <row r="31" spans="1:18">
      <c r="A31" s="36" t="s">
        <v>42</v>
      </c>
      <c r="B31" s="37">
        <v>374.79</v>
      </c>
      <c r="C31" s="37">
        <v>303.22000000000003</v>
      </c>
      <c r="D31" s="37">
        <v>678.02</v>
      </c>
      <c r="E31" s="37">
        <v>452.45</v>
      </c>
      <c r="F31" s="37">
        <v>371.57</v>
      </c>
      <c r="G31" s="37">
        <v>824.02</v>
      </c>
      <c r="H31" s="37">
        <f t="shared" si="9"/>
        <v>77.659999999999968</v>
      </c>
      <c r="I31" s="37">
        <f t="shared" si="9"/>
        <v>68.349999999999966</v>
      </c>
      <c r="J31" s="37">
        <f t="shared" si="4"/>
        <v>146.00999999999993</v>
      </c>
      <c r="K31" s="37">
        <v>4129.116799999998</v>
      </c>
      <c r="L31" s="37">
        <v>0</v>
      </c>
      <c r="M31" s="37">
        <f t="shared" si="1"/>
        <v>529.6411999999998</v>
      </c>
      <c r="N31" s="38">
        <f t="shared" si="1"/>
        <v>181.12749999999991</v>
      </c>
      <c r="O31" s="36">
        <f t="shared" si="6"/>
        <v>710.76869999999974</v>
      </c>
      <c r="P31" s="36"/>
      <c r="Q31" s="38">
        <f t="shared" si="8"/>
        <v>3418.3480999999983</v>
      </c>
      <c r="R31" s="38" t="str">
        <f t="shared" si="5"/>
        <v>№021\1</v>
      </c>
    </row>
    <row r="32" spans="1:18">
      <c r="A32" s="8" t="s">
        <v>43</v>
      </c>
      <c r="B32" s="39">
        <v>1790.8400000000001</v>
      </c>
      <c r="C32" s="39">
        <v>885.78</v>
      </c>
      <c r="D32" s="39">
        <v>2676.63</v>
      </c>
      <c r="E32" s="39">
        <v>1820.98</v>
      </c>
      <c r="F32" s="39">
        <v>895.04</v>
      </c>
      <c r="G32" s="39">
        <v>2716.04</v>
      </c>
      <c r="H32" s="39">
        <f t="shared" si="9"/>
        <v>30.139999999999873</v>
      </c>
      <c r="I32" s="39">
        <f t="shared" si="9"/>
        <v>9.2599999999999909</v>
      </c>
      <c r="J32" s="39">
        <f t="shared" si="4"/>
        <v>39.399999999999864</v>
      </c>
      <c r="K32" s="39">
        <v>-6480.5393000000004</v>
      </c>
      <c r="L32" s="39">
        <v>0</v>
      </c>
      <c r="M32" s="39">
        <f t="shared" si="1"/>
        <v>205.55479999999915</v>
      </c>
      <c r="N32" s="3">
        <f t="shared" si="1"/>
        <v>24.538999999999977</v>
      </c>
      <c r="O32" s="8">
        <f t="shared" si="6"/>
        <v>230.09379999999913</v>
      </c>
      <c r="P32" s="8"/>
      <c r="Q32" s="3">
        <f t="shared" si="8"/>
        <v>-6710.6330999999991</v>
      </c>
      <c r="R32" s="3" t="str">
        <f t="shared" si="5"/>
        <v xml:space="preserve">№021\2 </v>
      </c>
    </row>
    <row r="33" spans="1:18">
      <c r="A33" s="36" t="s">
        <v>44</v>
      </c>
      <c r="B33" s="37">
        <v>3745.07</v>
      </c>
      <c r="C33" s="37">
        <v>1583.45</v>
      </c>
      <c r="D33" s="37">
        <v>5328.53</v>
      </c>
      <c r="E33" s="37">
        <v>3745.07</v>
      </c>
      <c r="F33" s="37">
        <v>1583.45</v>
      </c>
      <c r="G33" s="37">
        <v>5328.53</v>
      </c>
      <c r="H33" s="37">
        <f t="shared" si="9"/>
        <v>0</v>
      </c>
      <c r="I33" s="37">
        <f t="shared" si="9"/>
        <v>0</v>
      </c>
      <c r="J33" s="37">
        <f t="shared" si="4"/>
        <v>0</v>
      </c>
      <c r="K33" s="37">
        <v>46.180499999999711</v>
      </c>
      <c r="L33" s="37">
        <v>0</v>
      </c>
      <c r="M33" s="37">
        <f t="shared" si="1"/>
        <v>0</v>
      </c>
      <c r="N33" s="38">
        <f t="shared" si="1"/>
        <v>0</v>
      </c>
      <c r="O33" s="36">
        <f t="shared" si="6"/>
        <v>0</v>
      </c>
      <c r="P33" s="36"/>
      <c r="Q33" s="38">
        <f t="shared" si="8"/>
        <v>46.180499999999711</v>
      </c>
      <c r="R33" s="38" t="str">
        <f t="shared" si="5"/>
        <v>№022</v>
      </c>
    </row>
    <row r="34" spans="1:18">
      <c r="A34" s="8" t="s">
        <v>45</v>
      </c>
      <c r="B34" s="45">
        <v>2026.8500000000001</v>
      </c>
      <c r="C34" s="45">
        <v>903.91</v>
      </c>
      <c r="D34" s="45">
        <v>2930.76</v>
      </c>
      <c r="E34" s="45">
        <v>2083.8000000000002</v>
      </c>
      <c r="F34" s="45">
        <v>929.15</v>
      </c>
      <c r="G34" s="45">
        <v>3012.96</v>
      </c>
      <c r="H34" s="45">
        <f t="shared" si="9"/>
        <v>56.950000000000045</v>
      </c>
      <c r="I34" s="45">
        <f t="shared" si="9"/>
        <v>25.240000000000009</v>
      </c>
      <c r="J34" s="45">
        <f t="shared" si="4"/>
        <v>82.190000000000055</v>
      </c>
      <c r="K34" s="45">
        <v>3349.0701999999983</v>
      </c>
      <c r="L34" s="45">
        <v>0</v>
      </c>
      <c r="M34" s="45">
        <f t="shared" si="1"/>
        <v>388.39900000000034</v>
      </c>
      <c r="N34" s="3">
        <f t="shared" si="1"/>
        <v>66.886000000000024</v>
      </c>
      <c r="O34" s="8">
        <f t="shared" si="6"/>
        <v>455.28500000000037</v>
      </c>
      <c r="P34" s="8"/>
      <c r="Q34" s="3">
        <f t="shared" si="8"/>
        <v>2893.785199999998</v>
      </c>
      <c r="R34" s="3" t="str">
        <f t="shared" si="5"/>
        <v>№022а</v>
      </c>
    </row>
    <row r="35" spans="1:18">
      <c r="A35" s="36" t="s">
        <v>46</v>
      </c>
      <c r="B35" s="37"/>
      <c r="C35" s="37"/>
      <c r="D35" s="37"/>
      <c r="E35" s="37"/>
      <c r="F35" s="37"/>
      <c r="G35" s="37"/>
      <c r="H35" s="37">
        <f t="shared" si="9"/>
        <v>0</v>
      </c>
      <c r="I35" s="37">
        <f t="shared" si="9"/>
        <v>0</v>
      </c>
      <c r="J35" s="37">
        <f t="shared" si="4"/>
        <v>0</v>
      </c>
      <c r="K35" s="37">
        <v>-3.3579999999999997</v>
      </c>
      <c r="L35" s="37">
        <v>0</v>
      </c>
      <c r="M35" s="37">
        <f t="shared" si="1"/>
        <v>0</v>
      </c>
      <c r="N35" s="38">
        <f t="shared" si="1"/>
        <v>0</v>
      </c>
      <c r="O35" s="36">
        <f t="shared" si="6"/>
        <v>0</v>
      </c>
      <c r="P35" s="36"/>
      <c r="Q35" s="38">
        <f t="shared" si="8"/>
        <v>-3.3579999999999997</v>
      </c>
      <c r="R35" s="38" t="str">
        <f t="shared" si="5"/>
        <v>№023</v>
      </c>
    </row>
    <row r="36" spans="1:18">
      <c r="A36" s="8" t="s">
        <v>47</v>
      </c>
      <c r="B36" s="45">
        <v>645.68000000000006</v>
      </c>
      <c r="C36" s="45">
        <v>357.45</v>
      </c>
      <c r="D36" s="45">
        <v>1003.14</v>
      </c>
      <c r="E36" s="45">
        <v>645.68000000000006</v>
      </c>
      <c r="F36" s="45">
        <v>357.45</v>
      </c>
      <c r="G36" s="45">
        <v>1003.14</v>
      </c>
      <c r="H36" s="45">
        <f t="shared" si="9"/>
        <v>0</v>
      </c>
      <c r="I36" s="45">
        <f t="shared" si="9"/>
        <v>0</v>
      </c>
      <c r="J36" s="45">
        <f t="shared" si="4"/>
        <v>0</v>
      </c>
      <c r="K36" s="45">
        <v>-664.23439999999994</v>
      </c>
      <c r="L36" s="45">
        <v>0</v>
      </c>
      <c r="M36" s="39">
        <f t="shared" si="1"/>
        <v>0</v>
      </c>
      <c r="N36" s="3">
        <f t="shared" si="1"/>
        <v>0</v>
      </c>
      <c r="O36" s="8">
        <f t="shared" si="6"/>
        <v>0</v>
      </c>
      <c r="P36" s="8"/>
      <c r="Q36" s="3">
        <f t="shared" si="8"/>
        <v>-664.23439999999994</v>
      </c>
      <c r="R36" s="3" t="str">
        <f t="shared" si="5"/>
        <v xml:space="preserve">№024 </v>
      </c>
    </row>
    <row r="37" spans="1:18">
      <c r="A37" s="36" t="s">
        <v>48</v>
      </c>
      <c r="B37" s="37">
        <v>10371.290000000001</v>
      </c>
      <c r="C37" s="37">
        <v>5685.08</v>
      </c>
      <c r="D37" s="37">
        <v>16056.390000000001</v>
      </c>
      <c r="E37" s="37">
        <v>10371.290000000001</v>
      </c>
      <c r="F37" s="37">
        <v>5685.08</v>
      </c>
      <c r="G37" s="37">
        <v>16056.390000000001</v>
      </c>
      <c r="H37" s="37">
        <f t="shared" si="9"/>
        <v>0</v>
      </c>
      <c r="I37" s="37">
        <f t="shared" si="9"/>
        <v>0</v>
      </c>
      <c r="J37" s="37">
        <f t="shared" si="4"/>
        <v>0</v>
      </c>
      <c r="K37" s="37">
        <v>-8043.6371000000063</v>
      </c>
      <c r="L37" s="37">
        <v>0</v>
      </c>
      <c r="M37" s="37">
        <f t="shared" si="1"/>
        <v>0</v>
      </c>
      <c r="N37" s="38">
        <f t="shared" si="1"/>
        <v>0</v>
      </c>
      <c r="O37" s="36">
        <f t="shared" si="6"/>
        <v>0</v>
      </c>
      <c r="P37" s="36"/>
      <c r="Q37" s="38">
        <f t="shared" si="8"/>
        <v>-8043.6371000000063</v>
      </c>
      <c r="R37" s="38" t="str">
        <f t="shared" si="5"/>
        <v>№025</v>
      </c>
    </row>
    <row r="38" spans="1:18">
      <c r="A38" s="8" t="s">
        <v>49</v>
      </c>
      <c r="B38" s="39">
        <v>3985.6600000000003</v>
      </c>
      <c r="C38" s="39">
        <v>2059.29</v>
      </c>
      <c r="D38" s="39">
        <v>6044.96</v>
      </c>
      <c r="E38" s="39">
        <v>4095.65</v>
      </c>
      <c r="F38" s="39">
        <v>2124.91</v>
      </c>
      <c r="G38" s="39">
        <v>6220.57</v>
      </c>
      <c r="H38" s="39">
        <f t="shared" si="9"/>
        <v>109.98999999999978</v>
      </c>
      <c r="I38" s="39">
        <f t="shared" si="9"/>
        <v>65.619999999999891</v>
      </c>
      <c r="J38" s="39">
        <f t="shared" si="4"/>
        <v>175.60999999999967</v>
      </c>
      <c r="K38" s="39">
        <v>12536.543999999994</v>
      </c>
      <c r="L38" s="39">
        <v>0</v>
      </c>
      <c r="M38" s="39">
        <f t="shared" si="1"/>
        <v>750.13179999999852</v>
      </c>
      <c r="N38" s="3">
        <f t="shared" si="1"/>
        <v>173.89299999999972</v>
      </c>
      <c r="O38" s="41">
        <f t="shared" si="6"/>
        <v>924.02479999999821</v>
      </c>
      <c r="P38" s="8"/>
      <c r="Q38" s="3">
        <f t="shared" si="8"/>
        <v>11612.519199999997</v>
      </c>
      <c r="R38" s="3" t="str">
        <f t="shared" si="5"/>
        <v>№026</v>
      </c>
    </row>
    <row r="39" spans="1:18">
      <c r="A39" s="36" t="s">
        <v>50</v>
      </c>
      <c r="B39" s="37">
        <v>4438.7700000000004</v>
      </c>
      <c r="C39" s="37">
        <v>2569.06</v>
      </c>
      <c r="D39" s="37">
        <v>7007.91</v>
      </c>
      <c r="E39" s="37">
        <v>4461.5200000000004</v>
      </c>
      <c r="F39" s="37">
        <v>2606.67</v>
      </c>
      <c r="G39" s="37">
        <v>7068.27</v>
      </c>
      <c r="H39" s="37">
        <f t="shared" si="9"/>
        <v>22.75</v>
      </c>
      <c r="I39" s="37">
        <f t="shared" si="9"/>
        <v>37.610000000000127</v>
      </c>
      <c r="J39" s="37">
        <f t="shared" si="4"/>
        <v>60.360000000000127</v>
      </c>
      <c r="K39" s="37">
        <v>624.52789999999845</v>
      </c>
      <c r="L39" s="37">
        <v>0</v>
      </c>
      <c r="M39" s="37">
        <f t="shared" si="1"/>
        <v>155.155</v>
      </c>
      <c r="N39" s="38">
        <f t="shared" si="1"/>
        <v>99.66650000000034</v>
      </c>
      <c r="O39" s="36">
        <f>SUM(M39:N39)</f>
        <v>254.82150000000036</v>
      </c>
      <c r="P39" s="36"/>
      <c r="Q39" s="38">
        <f t="shared" si="8"/>
        <v>369.7063999999981</v>
      </c>
      <c r="R39" s="38" t="str">
        <f t="shared" si="5"/>
        <v>№027</v>
      </c>
    </row>
    <row r="40" spans="1:18">
      <c r="A40" s="8" t="s">
        <v>51</v>
      </c>
      <c r="B40" s="39"/>
      <c r="C40" s="39"/>
      <c r="D40" s="39"/>
      <c r="E40" s="39"/>
      <c r="F40" s="39"/>
      <c r="G40" s="39"/>
      <c r="H40" s="39">
        <f t="shared" si="9"/>
        <v>0</v>
      </c>
      <c r="I40" s="39">
        <f t="shared" si="9"/>
        <v>0</v>
      </c>
      <c r="J40" s="39">
        <f t="shared" si="4"/>
        <v>0</v>
      </c>
      <c r="K40" s="39">
        <v>-4.3548000000000027</v>
      </c>
      <c r="L40" s="39">
        <v>0</v>
      </c>
      <c r="M40" s="39">
        <f t="shared" si="1"/>
        <v>0</v>
      </c>
      <c r="N40" s="3">
        <f t="shared" si="1"/>
        <v>0</v>
      </c>
      <c r="O40" s="41">
        <f t="shared" si="6"/>
        <v>0</v>
      </c>
      <c r="P40" s="8"/>
      <c r="Q40" s="3">
        <f t="shared" si="8"/>
        <v>-4.3548000000000027</v>
      </c>
      <c r="R40" s="3" t="str">
        <f t="shared" si="5"/>
        <v>№028</v>
      </c>
    </row>
    <row r="41" spans="1:18" ht="19.5">
      <c r="A41" s="8"/>
      <c r="B41" s="39"/>
      <c r="C41" s="39"/>
      <c r="D41" s="39"/>
      <c r="E41" s="43" t="s">
        <v>32</v>
      </c>
      <c r="F41" s="43"/>
      <c r="G41" s="43"/>
      <c r="H41" s="43"/>
      <c r="I41" s="43"/>
      <c r="J41" s="43"/>
      <c r="K41" s="43"/>
      <c r="L41" s="43"/>
      <c r="M41" s="43"/>
      <c r="N41" s="43"/>
      <c r="O41" s="41"/>
      <c r="P41" s="8"/>
      <c r="Q41" s="3"/>
      <c r="R41" s="3"/>
    </row>
    <row r="42" spans="1:18">
      <c r="A42" s="36" t="s">
        <v>52</v>
      </c>
      <c r="B42" s="37"/>
      <c r="C42" s="37"/>
      <c r="D42" s="37"/>
      <c r="E42" s="37"/>
      <c r="F42" s="37"/>
      <c r="G42" s="37"/>
      <c r="H42" s="37"/>
      <c r="I42" s="37"/>
      <c r="J42" s="37"/>
      <c r="K42" s="37">
        <v>4.7999999908370228E-3</v>
      </c>
      <c r="L42" s="37">
        <v>0</v>
      </c>
      <c r="M42" s="37"/>
      <c r="N42" s="38"/>
      <c r="O42" s="36"/>
      <c r="P42" s="36"/>
      <c r="Q42" s="36">
        <f t="shared" si="8"/>
        <v>4.7999999908370228E-3</v>
      </c>
      <c r="R42" s="38" t="str">
        <f t="shared" si="5"/>
        <v>№029 сбыт</v>
      </c>
    </row>
    <row r="43" spans="1:18">
      <c r="A43" s="8" t="s">
        <v>53</v>
      </c>
      <c r="B43" s="39">
        <v>1603.3500000000001</v>
      </c>
      <c r="C43" s="39">
        <v>584.95000000000005</v>
      </c>
      <c r="D43" s="39">
        <v>2188.35</v>
      </c>
      <c r="E43" s="39">
        <v>1603.3500000000001</v>
      </c>
      <c r="F43" s="39">
        <v>584.95000000000005</v>
      </c>
      <c r="G43" s="39">
        <v>2188.35</v>
      </c>
      <c r="H43" s="39">
        <f t="shared" ref="H43:I50" si="10">E43-B43</f>
        <v>0</v>
      </c>
      <c r="I43" s="39">
        <f t="shared" si="10"/>
        <v>0</v>
      </c>
      <c r="J43" s="39">
        <f t="shared" si="4"/>
        <v>0</v>
      </c>
      <c r="K43" s="39">
        <v>-10.387300000000934</v>
      </c>
      <c r="L43" s="39">
        <v>0</v>
      </c>
      <c r="M43" s="45">
        <f t="shared" ref="M43:N46" si="11">H43*M$6</f>
        <v>0</v>
      </c>
      <c r="N43" s="3">
        <f t="shared" si="11"/>
        <v>0</v>
      </c>
      <c r="O43" s="8">
        <f t="shared" si="6"/>
        <v>0</v>
      </c>
      <c r="P43" s="8"/>
      <c r="Q43" s="3">
        <f t="shared" si="8"/>
        <v>-10.387300000000934</v>
      </c>
      <c r="R43" s="3" t="str">
        <f t="shared" si="5"/>
        <v>№030</v>
      </c>
    </row>
    <row r="44" spans="1:18">
      <c r="A44" s="36" t="s">
        <v>54</v>
      </c>
      <c r="B44" s="37">
        <v>11095.09</v>
      </c>
      <c r="C44" s="37">
        <v>5733.17</v>
      </c>
      <c r="D44" s="37">
        <v>16828.27</v>
      </c>
      <c r="E44" s="37">
        <v>11561.15</v>
      </c>
      <c r="F44" s="37">
        <v>6093.96</v>
      </c>
      <c r="G44" s="37">
        <v>17655.12</v>
      </c>
      <c r="H44" s="37">
        <f t="shared" si="10"/>
        <v>466.05999999999949</v>
      </c>
      <c r="I44" s="37">
        <f t="shared" si="10"/>
        <v>360.78999999999996</v>
      </c>
      <c r="J44" s="37">
        <f t="shared" si="4"/>
        <v>826.84999999999945</v>
      </c>
      <c r="K44" s="37">
        <v>-38967.289400000001</v>
      </c>
      <c r="L44" s="37">
        <v>3400</v>
      </c>
      <c r="M44" s="37">
        <f t="shared" si="11"/>
        <v>3178.5291999999968</v>
      </c>
      <c r="N44" s="38">
        <f t="shared" si="11"/>
        <v>956.09349999999984</v>
      </c>
      <c r="O44" s="36">
        <f t="shared" si="6"/>
        <v>4134.6226999999963</v>
      </c>
      <c r="P44" s="36"/>
      <c r="Q44" s="38">
        <f t="shared" si="8"/>
        <v>-39701.912100000001</v>
      </c>
      <c r="R44" s="38" t="str">
        <f t="shared" si="5"/>
        <v>№031\1</v>
      </c>
    </row>
    <row r="45" spans="1:18">
      <c r="A45" s="8" t="s">
        <v>55</v>
      </c>
      <c r="B45" s="39">
        <v>5890.56</v>
      </c>
      <c r="C45" s="39">
        <v>1795.58</v>
      </c>
      <c r="D45" s="39">
        <v>7686.1500000000005</v>
      </c>
      <c r="E45" s="39">
        <v>5992.35</v>
      </c>
      <c r="F45" s="39">
        <v>1805.69</v>
      </c>
      <c r="G45" s="39">
        <v>7798.05</v>
      </c>
      <c r="H45" s="39">
        <f t="shared" si="10"/>
        <v>101.78999999999996</v>
      </c>
      <c r="I45" s="39">
        <f t="shared" si="10"/>
        <v>10.110000000000127</v>
      </c>
      <c r="J45" s="39">
        <f t="shared" si="4"/>
        <v>111.90000000000009</v>
      </c>
      <c r="K45" s="39">
        <v>35657.625600000014</v>
      </c>
      <c r="L45" s="39">
        <v>0</v>
      </c>
      <c r="M45" s="39">
        <f t="shared" si="11"/>
        <v>694.20779999999979</v>
      </c>
      <c r="N45" s="3">
        <f t="shared" si="11"/>
        <v>26.791500000000337</v>
      </c>
      <c r="O45" s="8">
        <f t="shared" si="6"/>
        <v>720.99930000000018</v>
      </c>
      <c r="P45" s="8"/>
      <c r="Q45" s="3">
        <f t="shared" si="8"/>
        <v>34936.626300000011</v>
      </c>
      <c r="R45" s="3" t="str">
        <f t="shared" si="5"/>
        <v>№031\2</v>
      </c>
    </row>
    <row r="46" spans="1:18">
      <c r="A46" s="36" t="s">
        <v>56</v>
      </c>
      <c r="B46" s="37">
        <v>7626.83</v>
      </c>
      <c r="C46" s="37">
        <v>4431.1099999999997</v>
      </c>
      <c r="D46" s="37">
        <v>12058.03</v>
      </c>
      <c r="E46" s="37">
        <v>7627.03</v>
      </c>
      <c r="F46" s="37">
        <v>4431.1099999999997</v>
      </c>
      <c r="G46" s="37">
        <v>12058.24</v>
      </c>
      <c r="H46" s="37">
        <f t="shared" si="10"/>
        <v>0.1999999999998181</v>
      </c>
      <c r="I46" s="37">
        <f t="shared" si="10"/>
        <v>0</v>
      </c>
      <c r="J46" s="37">
        <f t="shared" si="4"/>
        <v>0.1999999999998181</v>
      </c>
      <c r="K46" s="37">
        <v>-3012.4159999999974</v>
      </c>
      <c r="L46" s="37">
        <v>0</v>
      </c>
      <c r="M46" s="37">
        <f t="shared" si="11"/>
        <v>1.3639999999987595</v>
      </c>
      <c r="N46" s="38">
        <f t="shared" si="11"/>
        <v>0</v>
      </c>
      <c r="O46" s="36">
        <f t="shared" si="6"/>
        <v>1.3639999999987595</v>
      </c>
      <c r="P46" s="36"/>
      <c r="Q46" s="38">
        <f t="shared" si="8"/>
        <v>-3013.7799999999961</v>
      </c>
      <c r="R46" s="38" t="str">
        <f t="shared" si="5"/>
        <v xml:space="preserve">№032 </v>
      </c>
    </row>
    <row r="47" spans="1:18">
      <c r="A47" s="8" t="s">
        <v>57</v>
      </c>
      <c r="B47" s="39"/>
      <c r="C47" s="39"/>
      <c r="D47" s="39"/>
      <c r="E47" s="39"/>
      <c r="F47" s="39"/>
      <c r="G47" s="39"/>
      <c r="H47" s="39"/>
      <c r="I47" s="39"/>
      <c r="J47" s="39"/>
      <c r="K47" s="39">
        <v>1.3999999996485712E-2</v>
      </c>
      <c r="L47" s="39">
        <v>640</v>
      </c>
      <c r="M47" s="39"/>
      <c r="N47" s="3"/>
      <c r="O47" s="8"/>
      <c r="P47" s="8"/>
      <c r="Q47" s="3">
        <f t="shared" si="8"/>
        <v>640.01399999999649</v>
      </c>
      <c r="R47" s="3" t="str">
        <f t="shared" si="5"/>
        <v xml:space="preserve">№033 </v>
      </c>
    </row>
    <row r="48" spans="1:18">
      <c r="A48" s="36" t="s">
        <v>58</v>
      </c>
      <c r="B48" s="37"/>
      <c r="C48" s="37"/>
      <c r="D48" s="37"/>
      <c r="E48" s="37"/>
      <c r="F48" s="37"/>
      <c r="G48" s="37"/>
      <c r="H48" s="37">
        <f t="shared" si="10"/>
        <v>0</v>
      </c>
      <c r="I48" s="37">
        <f t="shared" si="10"/>
        <v>0</v>
      </c>
      <c r="J48" s="37">
        <f t="shared" si="4"/>
        <v>0</v>
      </c>
      <c r="K48" s="37">
        <v>-14.069700000000338</v>
      </c>
      <c r="L48" s="37">
        <v>0</v>
      </c>
      <c r="M48" s="37">
        <f t="shared" ref="M48:N50" si="12">H48*M$6</f>
        <v>0</v>
      </c>
      <c r="N48" s="38">
        <f t="shared" si="12"/>
        <v>0</v>
      </c>
      <c r="O48" s="36">
        <f t="shared" si="6"/>
        <v>0</v>
      </c>
      <c r="P48" s="36"/>
      <c r="Q48" s="38">
        <f t="shared" si="8"/>
        <v>-14.069700000000338</v>
      </c>
      <c r="R48" s="38" t="str">
        <f t="shared" si="5"/>
        <v xml:space="preserve">№034 </v>
      </c>
    </row>
    <row r="49" spans="1:19">
      <c r="A49" s="8" t="s">
        <v>59</v>
      </c>
      <c r="B49" s="39">
        <v>12115.1</v>
      </c>
      <c r="C49" s="39">
        <v>6066.86</v>
      </c>
      <c r="D49" s="39">
        <v>18181.97</v>
      </c>
      <c r="E49" s="39">
        <v>12529.43</v>
      </c>
      <c r="F49" s="39">
        <v>6287.77</v>
      </c>
      <c r="G49" s="39">
        <v>18817.22</v>
      </c>
      <c r="H49" s="39">
        <f t="shared" si="10"/>
        <v>414.32999999999993</v>
      </c>
      <c r="I49" s="39">
        <f t="shared" si="10"/>
        <v>220.91000000000076</v>
      </c>
      <c r="J49" s="39">
        <f t="shared" si="4"/>
        <v>635.24000000000069</v>
      </c>
      <c r="K49" s="39">
        <v>-3761.8311000000003</v>
      </c>
      <c r="L49" s="39">
        <v>5000</v>
      </c>
      <c r="M49" s="39">
        <f t="shared" si="12"/>
        <v>2825.7305999999994</v>
      </c>
      <c r="N49" s="3">
        <f t="shared" si="12"/>
        <v>585.41150000000198</v>
      </c>
      <c r="O49" s="8">
        <f t="shared" si="6"/>
        <v>3411.1421000000014</v>
      </c>
      <c r="P49" s="8"/>
      <c r="Q49" s="3">
        <f t="shared" si="8"/>
        <v>-2172.9732000000022</v>
      </c>
      <c r="R49" s="3" t="str">
        <f t="shared" si="5"/>
        <v xml:space="preserve">№035 </v>
      </c>
    </row>
    <row r="50" spans="1:19">
      <c r="A50" s="36" t="s">
        <v>60</v>
      </c>
      <c r="B50" s="37">
        <v>8247.4600000000009</v>
      </c>
      <c r="C50" s="37">
        <v>2497.46</v>
      </c>
      <c r="D50" s="37">
        <v>10744.93</v>
      </c>
      <c r="E50" s="37">
        <v>8247.4600000000009</v>
      </c>
      <c r="F50" s="37">
        <v>2497.46</v>
      </c>
      <c r="G50" s="37">
        <v>10744.93</v>
      </c>
      <c r="H50" s="37">
        <f t="shared" si="10"/>
        <v>0</v>
      </c>
      <c r="I50" s="37">
        <f t="shared" si="10"/>
        <v>0</v>
      </c>
      <c r="J50" s="37">
        <f t="shared" si="4"/>
        <v>0</v>
      </c>
      <c r="K50" s="37">
        <v>-1073.9808000000048</v>
      </c>
      <c r="L50" s="37">
        <v>1073.98</v>
      </c>
      <c r="M50" s="37">
        <f t="shared" si="12"/>
        <v>0</v>
      </c>
      <c r="N50" s="38">
        <f t="shared" si="12"/>
        <v>0</v>
      </c>
      <c r="O50" s="36">
        <f t="shared" si="6"/>
        <v>0</v>
      </c>
      <c r="P50" s="36"/>
      <c r="Q50" s="38">
        <f t="shared" si="8"/>
        <v>-8.0000000480140443E-4</v>
      </c>
      <c r="R50" s="38" t="str">
        <f t="shared" si="5"/>
        <v xml:space="preserve">№036 </v>
      </c>
    </row>
    <row r="51" spans="1:19">
      <c r="A51" s="8" t="s">
        <v>61</v>
      </c>
      <c r="B51" s="39"/>
      <c r="C51" s="39"/>
      <c r="D51" s="39"/>
      <c r="E51" s="39"/>
      <c r="F51" s="39"/>
      <c r="G51" s="39"/>
      <c r="H51" s="39"/>
      <c r="I51" s="39"/>
      <c r="J51" s="39"/>
      <c r="K51" s="39">
        <v>3.1999999973777449E-3</v>
      </c>
      <c r="L51" s="39">
        <v>0</v>
      </c>
      <c r="M51" s="45"/>
      <c r="N51" s="3"/>
      <c r="O51" s="8"/>
      <c r="P51" s="8"/>
      <c r="Q51" s="3">
        <f t="shared" si="8"/>
        <v>3.1999999973777449E-3</v>
      </c>
      <c r="R51" s="3" t="str">
        <f>A51</f>
        <v>№037 сбыт</v>
      </c>
    </row>
    <row r="52" spans="1:19">
      <c r="A52" s="36" t="s">
        <v>62</v>
      </c>
      <c r="B52" s="37">
        <v>5202.5600000000004</v>
      </c>
      <c r="C52" s="37">
        <v>2450.08</v>
      </c>
      <c r="D52" s="37">
        <v>7652.66</v>
      </c>
      <c r="E52" s="37">
        <v>5202.5600000000004</v>
      </c>
      <c r="F52" s="37">
        <v>2450.08</v>
      </c>
      <c r="G52" s="37">
        <v>7652.66</v>
      </c>
      <c r="H52" s="37">
        <f>E52-B52</f>
        <v>0</v>
      </c>
      <c r="I52" s="37">
        <f>F52-C52</f>
        <v>0</v>
      </c>
      <c r="J52" s="37">
        <f t="shared" si="4"/>
        <v>0</v>
      </c>
      <c r="K52" s="37">
        <v>-290.58998468918583</v>
      </c>
      <c r="L52" s="37">
        <v>0</v>
      </c>
      <c r="M52" s="37">
        <f>H52*M$6</f>
        <v>0</v>
      </c>
      <c r="N52" s="38">
        <f>I52*N$6</f>
        <v>0</v>
      </c>
      <c r="O52" s="36">
        <f t="shared" si="6"/>
        <v>0</v>
      </c>
      <c r="P52" s="36"/>
      <c r="Q52" s="38">
        <f t="shared" si="8"/>
        <v>-290.58998468918583</v>
      </c>
      <c r="R52" s="38" t="str">
        <f t="shared" si="5"/>
        <v>№038</v>
      </c>
      <c r="S52" s="3"/>
    </row>
    <row r="53" spans="1:19">
      <c r="A53" s="8" t="s">
        <v>63</v>
      </c>
      <c r="B53" s="39"/>
      <c r="C53" s="39"/>
      <c r="D53" s="39"/>
      <c r="E53" s="39"/>
      <c r="F53" s="39"/>
      <c r="G53" s="39"/>
      <c r="H53" s="39"/>
      <c r="I53" s="39"/>
      <c r="J53" s="39"/>
      <c r="K53" s="39">
        <v>-582.58610000000476</v>
      </c>
      <c r="L53" s="39">
        <v>0</v>
      </c>
      <c r="M53" s="39"/>
      <c r="N53" s="3"/>
      <c r="O53" s="8"/>
      <c r="P53" s="8"/>
      <c r="Q53" s="3">
        <f t="shared" si="8"/>
        <v>-582.58610000000476</v>
      </c>
      <c r="R53" s="3" t="str">
        <f t="shared" si="5"/>
        <v>№039  сбыт</v>
      </c>
    </row>
    <row r="54" spans="1:19">
      <c r="A54" s="36" t="s">
        <v>64</v>
      </c>
      <c r="B54" s="37"/>
      <c r="C54" s="37"/>
      <c r="D54" s="37"/>
      <c r="E54" s="37"/>
      <c r="F54" s="37"/>
      <c r="G54" s="37"/>
      <c r="H54" s="37">
        <f t="shared" ref="H54:I60" si="13">E54-B54</f>
        <v>0</v>
      </c>
      <c r="I54" s="37">
        <f t="shared" si="13"/>
        <v>0</v>
      </c>
      <c r="J54" s="37">
        <f t="shared" si="4"/>
        <v>0</v>
      </c>
      <c r="K54" s="37">
        <v>-0.48820000000019664</v>
      </c>
      <c r="L54" s="37">
        <v>0</v>
      </c>
      <c r="M54" s="37">
        <f t="shared" ref="M54:N60" si="14">H54*M$6</f>
        <v>0</v>
      </c>
      <c r="N54" s="38">
        <f t="shared" si="14"/>
        <v>0</v>
      </c>
      <c r="O54" s="36">
        <f t="shared" si="6"/>
        <v>0</v>
      </c>
      <c r="P54" s="36"/>
      <c r="Q54" s="38">
        <f t="shared" si="8"/>
        <v>-0.48820000000019664</v>
      </c>
      <c r="R54" s="38" t="str">
        <f t="shared" si="5"/>
        <v>№040</v>
      </c>
    </row>
    <row r="55" spans="1:19">
      <c r="A55" s="8" t="s">
        <v>65</v>
      </c>
      <c r="B55" s="39">
        <v>6212.92</v>
      </c>
      <c r="C55" s="39">
        <v>3053.8</v>
      </c>
      <c r="D55" s="39">
        <v>9267.15</v>
      </c>
      <c r="E55" s="39">
        <v>6283.3600000000006</v>
      </c>
      <c r="F55" s="39">
        <v>3067.37</v>
      </c>
      <c r="G55" s="39">
        <v>9351.16</v>
      </c>
      <c r="H55" s="39">
        <f t="shared" si="13"/>
        <v>70.440000000000509</v>
      </c>
      <c r="I55" s="39">
        <f t="shared" si="13"/>
        <v>13.569999999999709</v>
      </c>
      <c r="J55" s="39">
        <f t="shared" si="4"/>
        <v>84.010000000000218</v>
      </c>
      <c r="K55" s="39">
        <v>-1804.0744999999995</v>
      </c>
      <c r="L55" s="39">
        <v>900</v>
      </c>
      <c r="M55" s="39">
        <f t="shared" si="14"/>
        <v>480.40080000000347</v>
      </c>
      <c r="N55" s="3">
        <f t="shared" si="14"/>
        <v>35.960499999999229</v>
      </c>
      <c r="O55" s="8">
        <f t="shared" si="6"/>
        <v>516.36130000000276</v>
      </c>
      <c r="P55" s="8"/>
      <c r="Q55" s="3">
        <f t="shared" si="8"/>
        <v>-1420.435800000002</v>
      </c>
      <c r="R55" s="3" t="str">
        <f t="shared" si="5"/>
        <v xml:space="preserve">№041 </v>
      </c>
    </row>
    <row r="56" spans="1:19">
      <c r="A56" s="36" t="s">
        <v>66</v>
      </c>
      <c r="B56" s="37">
        <v>11596.47</v>
      </c>
      <c r="C56" s="37">
        <v>4982.6400000000003</v>
      </c>
      <c r="D56" s="37">
        <v>16579.12</v>
      </c>
      <c r="E56" s="37">
        <v>11596.52</v>
      </c>
      <c r="F56" s="37">
        <v>4982.66</v>
      </c>
      <c r="G56" s="37">
        <v>16579.18</v>
      </c>
      <c r="H56" s="37">
        <f t="shared" si="13"/>
        <v>5.0000000001091394E-2</v>
      </c>
      <c r="I56" s="37">
        <f t="shared" si="13"/>
        <v>1.9999999999527063E-2</v>
      </c>
      <c r="J56" s="37">
        <f t="shared" si="4"/>
        <v>7.0000000000618456E-2</v>
      </c>
      <c r="K56" s="37">
        <v>-126.91639999999325</v>
      </c>
      <c r="L56" s="37">
        <v>0</v>
      </c>
      <c r="M56" s="37">
        <f t="shared" si="14"/>
        <v>0.34100000000744329</v>
      </c>
      <c r="N56" s="38">
        <f t="shared" si="14"/>
        <v>5.2999999998746716E-2</v>
      </c>
      <c r="O56" s="36">
        <f t="shared" si="6"/>
        <v>0.39400000000619001</v>
      </c>
      <c r="P56" s="36"/>
      <c r="Q56" s="38">
        <f t="shared" si="8"/>
        <v>-127.31039999999943</v>
      </c>
      <c r="R56" s="38" t="str">
        <f t="shared" si="5"/>
        <v xml:space="preserve">№041а </v>
      </c>
    </row>
    <row r="57" spans="1:19">
      <c r="A57" s="8" t="s">
        <v>67</v>
      </c>
      <c r="B57" s="39">
        <v>5888.29</v>
      </c>
      <c r="C57" s="39">
        <v>2613.2800000000002</v>
      </c>
      <c r="D57" s="39">
        <v>8501.61</v>
      </c>
      <c r="E57" s="39">
        <v>6063.04</v>
      </c>
      <c r="F57" s="39">
        <v>2630.3</v>
      </c>
      <c r="G57" s="39">
        <v>8693.380000000001</v>
      </c>
      <c r="H57" s="39">
        <f t="shared" si="13"/>
        <v>174.75</v>
      </c>
      <c r="I57" s="39">
        <f t="shared" si="13"/>
        <v>17.019999999999982</v>
      </c>
      <c r="J57" s="39">
        <f t="shared" si="4"/>
        <v>191.76999999999998</v>
      </c>
      <c r="K57" s="39">
        <v>-1852.4059999999993</v>
      </c>
      <c r="L57" s="39">
        <v>1852.41</v>
      </c>
      <c r="M57" s="39">
        <f t="shared" si="14"/>
        <v>1191.7950000000001</v>
      </c>
      <c r="N57" s="3">
        <f t="shared" si="14"/>
        <v>45.102999999999952</v>
      </c>
      <c r="O57" s="8">
        <f t="shared" si="6"/>
        <v>1236.8980000000001</v>
      </c>
      <c r="P57" s="8"/>
      <c r="Q57" s="3">
        <f t="shared" si="8"/>
        <v>-1236.8939999999991</v>
      </c>
      <c r="R57" s="3" t="str">
        <f t="shared" si="5"/>
        <v xml:space="preserve">№042 </v>
      </c>
    </row>
    <row r="58" spans="1:19">
      <c r="A58" s="36" t="s">
        <v>68</v>
      </c>
      <c r="B58" s="37">
        <v>6455.16</v>
      </c>
      <c r="C58" s="37">
        <v>2411.21</v>
      </c>
      <c r="D58" s="37">
        <v>8866.3700000000008</v>
      </c>
      <c r="E58" s="37">
        <v>6520.07</v>
      </c>
      <c r="F58" s="37">
        <v>2441.69</v>
      </c>
      <c r="G58" s="37">
        <v>8961.77</v>
      </c>
      <c r="H58" s="37">
        <f t="shared" si="13"/>
        <v>64.909999999999854</v>
      </c>
      <c r="I58" s="37">
        <f t="shared" si="13"/>
        <v>30.480000000000018</v>
      </c>
      <c r="J58" s="37">
        <f t="shared" si="4"/>
        <v>95.389999999999873</v>
      </c>
      <c r="K58" s="37">
        <v>-2619.5103999999992</v>
      </c>
      <c r="L58" s="37">
        <v>0</v>
      </c>
      <c r="M58" s="37">
        <f t="shared" si="14"/>
        <v>442.68619999999902</v>
      </c>
      <c r="N58" s="38">
        <f t="shared" si="14"/>
        <v>80.772000000000048</v>
      </c>
      <c r="O58" s="36">
        <f t="shared" si="6"/>
        <v>523.45819999999912</v>
      </c>
      <c r="P58" s="36"/>
      <c r="Q58" s="38">
        <f t="shared" si="8"/>
        <v>-3142.9685999999983</v>
      </c>
      <c r="R58" s="38" t="str">
        <f t="shared" si="5"/>
        <v xml:space="preserve">№043\1 </v>
      </c>
    </row>
    <row r="59" spans="1:19">
      <c r="A59" s="8" t="s">
        <v>69</v>
      </c>
      <c r="B59" s="39">
        <v>22989.43</v>
      </c>
      <c r="C59" s="39">
        <v>10489.66</v>
      </c>
      <c r="D59" s="39">
        <v>33479.1</v>
      </c>
      <c r="E59" s="39">
        <v>23291.95</v>
      </c>
      <c r="F59" s="39">
        <v>10650.800000000001</v>
      </c>
      <c r="G59" s="39">
        <v>33942.75</v>
      </c>
      <c r="H59" s="39">
        <f t="shared" si="13"/>
        <v>302.52000000000044</v>
      </c>
      <c r="I59" s="39">
        <f t="shared" si="13"/>
        <v>161.14000000000124</v>
      </c>
      <c r="J59" s="39">
        <f t="shared" si="4"/>
        <v>463.66000000000167</v>
      </c>
      <c r="K59" s="39">
        <v>-5969.6937999999991</v>
      </c>
      <c r="L59" s="39">
        <v>12000</v>
      </c>
      <c r="M59" s="45">
        <f t="shared" si="14"/>
        <v>2063.1864000000032</v>
      </c>
      <c r="N59" s="3">
        <f t="shared" si="14"/>
        <v>427.02100000000326</v>
      </c>
      <c r="O59" s="8">
        <f t="shared" si="6"/>
        <v>2490.2074000000066</v>
      </c>
      <c r="P59" s="8"/>
      <c r="Q59" s="3">
        <f t="shared" si="8"/>
        <v>3540.0987999999943</v>
      </c>
      <c r="R59" s="3" t="str">
        <f t="shared" si="5"/>
        <v xml:space="preserve">№043\2 </v>
      </c>
    </row>
    <row r="60" spans="1:19">
      <c r="A60" s="36" t="s">
        <v>70</v>
      </c>
      <c r="B60" s="37">
        <v>6320.16</v>
      </c>
      <c r="C60" s="37">
        <v>2925.93</v>
      </c>
      <c r="D60" s="37">
        <v>9246.1</v>
      </c>
      <c r="E60" s="37">
        <v>6375.25</v>
      </c>
      <c r="F60" s="37">
        <v>2930.85</v>
      </c>
      <c r="G60" s="37">
        <v>9306.11</v>
      </c>
      <c r="H60" s="37">
        <f t="shared" si="13"/>
        <v>55.090000000000146</v>
      </c>
      <c r="I60" s="37">
        <f t="shared" si="13"/>
        <v>4.9200000000000728</v>
      </c>
      <c r="J60" s="37">
        <f t="shared" si="4"/>
        <v>60.010000000000218</v>
      </c>
      <c r="K60" s="37">
        <v>-300.60669999999868</v>
      </c>
      <c r="L60" s="37">
        <v>0</v>
      </c>
      <c r="M60" s="37">
        <f t="shared" si="14"/>
        <v>375.71380000000102</v>
      </c>
      <c r="N60" s="38">
        <f t="shared" si="14"/>
        <v>13.038000000000192</v>
      </c>
      <c r="O60" s="36">
        <f t="shared" si="6"/>
        <v>388.7518000000012</v>
      </c>
      <c r="P60" s="36"/>
      <c r="Q60" s="38">
        <f t="shared" si="8"/>
        <v>-689.35849999999982</v>
      </c>
      <c r="R60" s="38" t="str">
        <f t="shared" si="5"/>
        <v xml:space="preserve">№044 </v>
      </c>
    </row>
    <row r="61" spans="1:19" ht="19.5">
      <c r="A61" s="36"/>
      <c r="B61" s="37"/>
      <c r="C61" s="37"/>
      <c r="D61" s="37"/>
      <c r="E61" s="43" t="s">
        <v>32</v>
      </c>
      <c r="F61" s="43"/>
      <c r="G61" s="43"/>
      <c r="H61" s="43"/>
      <c r="I61" s="43"/>
      <c r="J61" s="43"/>
      <c r="K61" s="43"/>
      <c r="L61" s="43"/>
      <c r="M61" s="43"/>
      <c r="N61" s="43"/>
      <c r="O61" s="36"/>
      <c r="P61" s="36"/>
      <c r="Q61" s="38"/>
      <c r="R61" s="38"/>
    </row>
    <row r="62" spans="1:19">
      <c r="A62" s="8" t="s">
        <v>71</v>
      </c>
      <c r="B62" s="39"/>
      <c r="C62" s="39"/>
      <c r="D62" s="39"/>
      <c r="E62" s="39"/>
      <c r="F62" s="39"/>
      <c r="G62" s="39"/>
      <c r="H62" s="39"/>
      <c r="I62" s="39"/>
      <c r="J62" s="39">
        <f t="shared" si="4"/>
        <v>0</v>
      </c>
      <c r="K62" s="39">
        <v>0</v>
      </c>
      <c r="L62" s="39">
        <v>0</v>
      </c>
      <c r="M62" s="39"/>
      <c r="N62" s="3"/>
      <c r="O62" s="8"/>
      <c r="P62" s="8"/>
      <c r="Q62" s="3">
        <f t="shared" si="8"/>
        <v>0</v>
      </c>
      <c r="R62" s="3" t="str">
        <f t="shared" si="5"/>
        <v>№045 не установлен</v>
      </c>
    </row>
    <row r="63" spans="1:19">
      <c r="A63" s="36" t="s">
        <v>72</v>
      </c>
      <c r="B63" s="37">
        <v>8311.66</v>
      </c>
      <c r="C63" s="37">
        <v>5207.88</v>
      </c>
      <c r="D63" s="37">
        <v>13519.550000000001</v>
      </c>
      <c r="E63" s="37">
        <v>9020.75</v>
      </c>
      <c r="F63" s="37">
        <v>5549.96</v>
      </c>
      <c r="G63" s="37">
        <v>14570.720000000001</v>
      </c>
      <c r="H63" s="37">
        <f t="shared" ref="H63:I95" si="15">E63-B63</f>
        <v>709.09000000000015</v>
      </c>
      <c r="I63" s="37">
        <f t="shared" si="15"/>
        <v>342.07999999999993</v>
      </c>
      <c r="J63" s="37">
        <f t="shared" si="4"/>
        <v>1051.17</v>
      </c>
      <c r="K63" s="37">
        <v>-3015.2887999999994</v>
      </c>
      <c r="L63" s="37">
        <v>0</v>
      </c>
      <c r="M63" s="37">
        <f t="shared" ref="M63:N83" si="16">H63*M$6</f>
        <v>4835.9938000000011</v>
      </c>
      <c r="N63" s="38">
        <f t="shared" si="16"/>
        <v>906.51199999999983</v>
      </c>
      <c r="O63" s="36">
        <f t="shared" si="6"/>
        <v>5742.5058000000008</v>
      </c>
      <c r="P63" s="36"/>
      <c r="Q63" s="38">
        <f t="shared" si="8"/>
        <v>-8757.7946000000011</v>
      </c>
      <c r="R63" s="38" t="str">
        <f t="shared" si="5"/>
        <v xml:space="preserve">№046 </v>
      </c>
    </row>
    <row r="64" spans="1:19">
      <c r="A64" s="8" t="s">
        <v>73</v>
      </c>
      <c r="B64" s="39">
        <v>8329.49</v>
      </c>
      <c r="C64" s="39">
        <v>3477.39</v>
      </c>
      <c r="D64" s="39">
        <v>11806.9</v>
      </c>
      <c r="E64" s="39">
        <v>8329.49</v>
      </c>
      <c r="F64" s="39">
        <v>3477.39</v>
      </c>
      <c r="G64" s="39">
        <v>11806.9</v>
      </c>
      <c r="H64" s="39">
        <f t="shared" si="15"/>
        <v>0</v>
      </c>
      <c r="I64" s="39">
        <f t="shared" si="15"/>
        <v>0</v>
      </c>
      <c r="J64" s="39">
        <f t="shared" si="4"/>
        <v>0</v>
      </c>
      <c r="K64" s="39">
        <v>-1536.4354999999971</v>
      </c>
      <c r="L64" s="39">
        <v>0</v>
      </c>
      <c r="M64" s="39">
        <f t="shared" si="16"/>
        <v>0</v>
      </c>
      <c r="N64" s="3">
        <f t="shared" si="16"/>
        <v>0</v>
      </c>
      <c r="O64" s="8">
        <f t="shared" si="6"/>
        <v>0</v>
      </c>
      <c r="P64" s="8"/>
      <c r="Q64" s="3">
        <f t="shared" si="8"/>
        <v>-1536.4354999999971</v>
      </c>
      <c r="R64" s="3" t="str">
        <f t="shared" si="5"/>
        <v xml:space="preserve">№046а </v>
      </c>
    </row>
    <row r="65" spans="1:18">
      <c r="A65" s="36" t="s">
        <v>74</v>
      </c>
      <c r="B65" s="37">
        <v>314.78000000000003</v>
      </c>
      <c r="C65" s="37">
        <v>144.71</v>
      </c>
      <c r="D65" s="37">
        <v>459.5</v>
      </c>
      <c r="E65" s="37">
        <v>314.78000000000003</v>
      </c>
      <c r="F65" s="37">
        <v>144.71</v>
      </c>
      <c r="G65" s="37">
        <v>459.5</v>
      </c>
      <c r="H65" s="37">
        <f t="shared" si="15"/>
        <v>0</v>
      </c>
      <c r="I65" s="37">
        <f t="shared" si="15"/>
        <v>0</v>
      </c>
      <c r="J65" s="37">
        <f t="shared" si="4"/>
        <v>0</v>
      </c>
      <c r="K65" s="37">
        <v>-2071.5971</v>
      </c>
      <c r="L65" s="37">
        <v>0</v>
      </c>
      <c r="M65" s="37">
        <f t="shared" si="16"/>
        <v>0</v>
      </c>
      <c r="N65" s="38">
        <f t="shared" si="16"/>
        <v>0</v>
      </c>
      <c r="O65" s="36">
        <f t="shared" si="6"/>
        <v>0</v>
      </c>
      <c r="P65" s="36"/>
      <c r="Q65" s="38">
        <f t="shared" si="8"/>
        <v>-2071.5971</v>
      </c>
      <c r="R65" s="38" t="str">
        <f t="shared" si="5"/>
        <v xml:space="preserve">№047 </v>
      </c>
    </row>
    <row r="66" spans="1:18">
      <c r="A66" s="8" t="s">
        <v>75</v>
      </c>
      <c r="B66" s="39">
        <v>15527.7</v>
      </c>
      <c r="C66" s="39">
        <v>4255.09</v>
      </c>
      <c r="D66" s="39">
        <v>19782.89</v>
      </c>
      <c r="E66" s="39">
        <v>16334.54</v>
      </c>
      <c r="F66" s="39">
        <v>4637.2700000000004</v>
      </c>
      <c r="G66" s="39">
        <v>20972.05</v>
      </c>
      <c r="H66" s="39">
        <f t="shared" si="15"/>
        <v>806.84000000000015</v>
      </c>
      <c r="I66" s="39">
        <f t="shared" si="15"/>
        <v>382.18000000000029</v>
      </c>
      <c r="J66" s="39">
        <f t="shared" si="4"/>
        <v>1189.0200000000004</v>
      </c>
      <c r="K66" s="39">
        <v>-7238.2153000000035</v>
      </c>
      <c r="L66" s="39">
        <v>0</v>
      </c>
      <c r="M66" s="39">
        <f t="shared" si="16"/>
        <v>5502.6488000000008</v>
      </c>
      <c r="N66" s="3">
        <f t="shared" si="16"/>
        <v>1012.7770000000007</v>
      </c>
      <c r="O66" s="8">
        <f>SUM(M66:N66)</f>
        <v>6515.4258000000018</v>
      </c>
      <c r="P66" s="8"/>
      <c r="Q66" s="3">
        <f t="shared" si="8"/>
        <v>-13753.641100000004</v>
      </c>
      <c r="R66" s="3" t="str">
        <f t="shared" si="5"/>
        <v xml:space="preserve">№048 </v>
      </c>
    </row>
    <row r="67" spans="1:18">
      <c r="A67" s="36" t="s">
        <v>76</v>
      </c>
      <c r="B67" s="37">
        <v>13613.92</v>
      </c>
      <c r="C67" s="37">
        <v>4576.1000000000004</v>
      </c>
      <c r="D67" s="37">
        <v>18190.03</v>
      </c>
      <c r="E67" s="37">
        <v>13613.92</v>
      </c>
      <c r="F67" s="37">
        <v>4576.1000000000004</v>
      </c>
      <c r="G67" s="37">
        <v>18190.03</v>
      </c>
      <c r="H67" s="37">
        <f t="shared" si="15"/>
        <v>0</v>
      </c>
      <c r="I67" s="37">
        <f t="shared" si="15"/>
        <v>0</v>
      </c>
      <c r="J67" s="37">
        <f t="shared" si="4"/>
        <v>0</v>
      </c>
      <c r="K67" s="37">
        <v>86.016200000001845</v>
      </c>
      <c r="L67" s="37">
        <v>0</v>
      </c>
      <c r="M67" s="37">
        <f t="shared" si="16"/>
        <v>0</v>
      </c>
      <c r="N67" s="38">
        <f t="shared" si="16"/>
        <v>0</v>
      </c>
      <c r="O67" s="36">
        <f t="shared" si="6"/>
        <v>0</v>
      </c>
      <c r="P67" s="36"/>
      <c r="Q67" s="38">
        <f t="shared" si="8"/>
        <v>86.016200000001845</v>
      </c>
      <c r="R67" s="38" t="str">
        <f t="shared" si="5"/>
        <v xml:space="preserve">№049 </v>
      </c>
    </row>
    <row r="68" spans="1:18">
      <c r="A68" s="8" t="s">
        <v>77</v>
      </c>
      <c r="B68" s="39">
        <v>13392.26</v>
      </c>
      <c r="C68" s="39">
        <v>5384.1900000000005</v>
      </c>
      <c r="D68" s="39">
        <v>18776.45</v>
      </c>
      <c r="E68" s="39">
        <v>13638.26</v>
      </c>
      <c r="F68" s="39">
        <v>5513.5</v>
      </c>
      <c r="G68" s="39">
        <v>19151.77</v>
      </c>
      <c r="H68" s="39">
        <f t="shared" si="15"/>
        <v>246</v>
      </c>
      <c r="I68" s="39">
        <f t="shared" si="15"/>
        <v>129.30999999999949</v>
      </c>
      <c r="J68" s="39">
        <f t="shared" si="4"/>
        <v>375.30999999999949</v>
      </c>
      <c r="K68" s="39">
        <v>1702.6793000000002</v>
      </c>
      <c r="L68" s="39">
        <v>0</v>
      </c>
      <c r="M68" s="45">
        <f t="shared" si="16"/>
        <v>1677.72</v>
      </c>
      <c r="N68" s="3">
        <f t="shared" si="16"/>
        <v>342.67149999999862</v>
      </c>
      <c r="O68" s="8">
        <f t="shared" si="6"/>
        <v>2020.3914999999986</v>
      </c>
      <c r="P68" s="8"/>
      <c r="Q68" s="3">
        <f t="shared" si="8"/>
        <v>-317.71219999999835</v>
      </c>
      <c r="R68" s="3" t="str">
        <f t="shared" si="5"/>
        <v xml:space="preserve">№050 </v>
      </c>
    </row>
    <row r="69" spans="1:18">
      <c r="A69" s="36" t="s">
        <v>78</v>
      </c>
      <c r="B69" s="37">
        <v>19080.3</v>
      </c>
      <c r="C69" s="37">
        <v>16748.420000000002</v>
      </c>
      <c r="D69" s="37">
        <v>35828.720000000001</v>
      </c>
      <c r="E69" s="37">
        <v>19080.3</v>
      </c>
      <c r="F69" s="37">
        <v>16748.420000000002</v>
      </c>
      <c r="G69" s="37">
        <v>35828.720000000001</v>
      </c>
      <c r="H69" s="37">
        <f t="shared" si="15"/>
        <v>0</v>
      </c>
      <c r="I69" s="37">
        <f t="shared" si="15"/>
        <v>0</v>
      </c>
      <c r="J69" s="37">
        <f t="shared" si="4"/>
        <v>0</v>
      </c>
      <c r="K69" s="37">
        <v>-4148.8620000000001</v>
      </c>
      <c r="L69" s="37">
        <v>0</v>
      </c>
      <c r="M69" s="37">
        <f t="shared" si="16"/>
        <v>0</v>
      </c>
      <c r="N69" s="38">
        <f t="shared" si="16"/>
        <v>0</v>
      </c>
      <c r="O69" s="36">
        <f t="shared" si="6"/>
        <v>0</v>
      </c>
      <c r="P69" s="36"/>
      <c r="Q69" s="38">
        <f t="shared" si="8"/>
        <v>-4148.8620000000001</v>
      </c>
      <c r="R69" s="38" t="str">
        <f t="shared" si="5"/>
        <v xml:space="preserve">№051 </v>
      </c>
    </row>
    <row r="70" spans="1:18">
      <c r="A70" s="8" t="s">
        <v>79</v>
      </c>
      <c r="B70" s="39">
        <v>7118.45</v>
      </c>
      <c r="C70" s="39">
        <v>2787.76</v>
      </c>
      <c r="D70" s="39">
        <v>9906.2100000000009</v>
      </c>
      <c r="E70" s="39">
        <v>7221.78</v>
      </c>
      <c r="F70" s="39">
        <v>2827.08</v>
      </c>
      <c r="G70" s="39">
        <v>10048.870000000001</v>
      </c>
      <c r="H70" s="39">
        <f t="shared" si="15"/>
        <v>103.32999999999993</v>
      </c>
      <c r="I70" s="39">
        <f t="shared" si="15"/>
        <v>39.319999999999709</v>
      </c>
      <c r="J70" s="39">
        <f t="shared" si="4"/>
        <v>142.64999999999964</v>
      </c>
      <c r="K70" s="39">
        <v>-828.71749999999884</v>
      </c>
      <c r="L70" s="39">
        <v>0</v>
      </c>
      <c r="M70" s="39">
        <f t="shared" si="16"/>
        <v>704.71059999999954</v>
      </c>
      <c r="N70" s="3">
        <f t="shared" si="16"/>
        <v>104.19799999999923</v>
      </c>
      <c r="O70" s="8">
        <f t="shared" si="6"/>
        <v>808.90859999999873</v>
      </c>
      <c r="P70" s="8"/>
      <c r="Q70" s="3">
        <f t="shared" si="8"/>
        <v>-1637.6260999999977</v>
      </c>
      <c r="R70" s="3" t="str">
        <f t="shared" si="5"/>
        <v xml:space="preserve">№052 </v>
      </c>
    </row>
    <row r="71" spans="1:18">
      <c r="A71" s="36" t="s">
        <v>80</v>
      </c>
      <c r="B71" s="37">
        <v>8221.0499999999993</v>
      </c>
      <c r="C71" s="37">
        <v>2321.73</v>
      </c>
      <c r="D71" s="37">
        <v>10542.82</v>
      </c>
      <c r="E71" s="37">
        <v>8321.2000000000007</v>
      </c>
      <c r="F71" s="37">
        <v>2346.29</v>
      </c>
      <c r="G71" s="37">
        <v>10667.52</v>
      </c>
      <c r="H71" s="37">
        <f t="shared" si="15"/>
        <v>100.15000000000146</v>
      </c>
      <c r="I71" s="37">
        <f t="shared" si="15"/>
        <v>24.559999999999945</v>
      </c>
      <c r="J71" s="37">
        <f t="shared" si="4"/>
        <v>124.7100000000014</v>
      </c>
      <c r="K71" s="37">
        <v>-2250.1754999999957</v>
      </c>
      <c r="L71" s="37">
        <v>0</v>
      </c>
      <c r="M71" s="37">
        <f t="shared" si="16"/>
        <v>683.02300000000992</v>
      </c>
      <c r="N71" s="38">
        <f t="shared" si="16"/>
        <v>65.083999999999847</v>
      </c>
      <c r="O71" s="36">
        <f t="shared" si="6"/>
        <v>748.10700000000975</v>
      </c>
      <c r="P71" s="36"/>
      <c r="Q71" s="38">
        <f t="shared" si="8"/>
        <v>-2998.2825000000057</v>
      </c>
      <c r="R71" s="38" t="str">
        <f t="shared" si="5"/>
        <v xml:space="preserve">№052а </v>
      </c>
    </row>
    <row r="72" spans="1:18">
      <c r="A72" s="8" t="s">
        <v>81</v>
      </c>
      <c r="B72" s="39">
        <v>2853.19</v>
      </c>
      <c r="C72" s="39">
        <v>1477.6000000000001</v>
      </c>
      <c r="D72" s="39">
        <v>4330.79</v>
      </c>
      <c r="E72" s="39">
        <v>3320.11</v>
      </c>
      <c r="F72" s="39">
        <v>1636.1000000000001</v>
      </c>
      <c r="G72" s="39">
        <v>4956.22</v>
      </c>
      <c r="H72" s="39">
        <f t="shared" si="15"/>
        <v>466.92000000000007</v>
      </c>
      <c r="I72" s="39">
        <f t="shared" si="15"/>
        <v>158.5</v>
      </c>
      <c r="J72" s="39">
        <f t="shared" si="4"/>
        <v>625.42000000000007</v>
      </c>
      <c r="K72" s="39">
        <v>-17733.7261</v>
      </c>
      <c r="L72" s="39">
        <v>12000</v>
      </c>
      <c r="M72" s="39">
        <f t="shared" si="16"/>
        <v>3184.3944000000006</v>
      </c>
      <c r="N72" s="3">
        <f t="shared" si="16"/>
        <v>420.02499999999998</v>
      </c>
      <c r="O72" s="8">
        <f t="shared" si="6"/>
        <v>3604.4194000000007</v>
      </c>
      <c r="P72" s="8"/>
      <c r="Q72" s="3">
        <f t="shared" si="8"/>
        <v>-9338.1454999999987</v>
      </c>
      <c r="R72" s="3" t="str">
        <f t="shared" si="5"/>
        <v xml:space="preserve">№053 </v>
      </c>
    </row>
    <row r="73" spans="1:18">
      <c r="A73" s="36" t="s">
        <v>82</v>
      </c>
      <c r="B73" s="37">
        <v>1845.52</v>
      </c>
      <c r="C73" s="37">
        <v>893.62</v>
      </c>
      <c r="D73" s="37">
        <v>2739.15</v>
      </c>
      <c r="E73" s="37">
        <v>1921.88</v>
      </c>
      <c r="F73" s="37">
        <v>922.5</v>
      </c>
      <c r="G73" s="37">
        <v>2844.39</v>
      </c>
      <c r="H73" s="37">
        <f t="shared" si="15"/>
        <v>76.360000000000127</v>
      </c>
      <c r="I73" s="37">
        <f t="shared" si="15"/>
        <v>28.879999999999995</v>
      </c>
      <c r="J73" s="37">
        <f t="shared" si="4"/>
        <v>105.24000000000012</v>
      </c>
      <c r="K73" s="37">
        <v>-1963.0379999999991</v>
      </c>
      <c r="L73" s="37">
        <v>0</v>
      </c>
      <c r="M73" s="37">
        <f t="shared" si="16"/>
        <v>520.77520000000084</v>
      </c>
      <c r="N73" s="38">
        <f t="shared" si="16"/>
        <v>76.531999999999982</v>
      </c>
      <c r="O73" s="36">
        <f t="shared" si="6"/>
        <v>597.30720000000088</v>
      </c>
      <c r="P73" s="36"/>
      <c r="Q73" s="38">
        <f t="shared" si="8"/>
        <v>-2560.3451999999997</v>
      </c>
      <c r="R73" s="38" t="str">
        <f t="shared" si="5"/>
        <v xml:space="preserve">№054 </v>
      </c>
    </row>
    <row r="74" spans="1:18">
      <c r="A74" s="8" t="s">
        <v>83</v>
      </c>
      <c r="B74" s="39">
        <v>13734.73</v>
      </c>
      <c r="C74" s="39">
        <v>5696.83</v>
      </c>
      <c r="D74" s="39">
        <v>19431.57</v>
      </c>
      <c r="E74" s="39">
        <v>13734.73</v>
      </c>
      <c r="F74" s="39">
        <v>5696.83</v>
      </c>
      <c r="G74" s="39">
        <v>19431.57</v>
      </c>
      <c r="H74" s="39">
        <f t="shared" si="15"/>
        <v>0</v>
      </c>
      <c r="I74" s="39">
        <f t="shared" si="15"/>
        <v>0</v>
      </c>
      <c r="J74" s="39">
        <f t="shared" si="4"/>
        <v>0</v>
      </c>
      <c r="K74" s="39">
        <v>3.7921000000046661</v>
      </c>
      <c r="L74" s="39">
        <v>0</v>
      </c>
      <c r="M74" s="39">
        <f t="shared" si="16"/>
        <v>0</v>
      </c>
      <c r="N74" s="3">
        <f t="shared" si="16"/>
        <v>0</v>
      </c>
      <c r="O74" s="8">
        <f t="shared" si="6"/>
        <v>0</v>
      </c>
      <c r="P74" s="8"/>
      <c r="Q74" s="3">
        <f t="shared" si="8"/>
        <v>3.7921000000046661</v>
      </c>
      <c r="R74" s="3" t="str">
        <f t="shared" si="5"/>
        <v xml:space="preserve">№055 </v>
      </c>
    </row>
    <row r="75" spans="1:18">
      <c r="A75" s="36" t="s">
        <v>84</v>
      </c>
      <c r="B75" s="37">
        <v>7721.12</v>
      </c>
      <c r="C75" s="37">
        <v>3410.38</v>
      </c>
      <c r="D75" s="37">
        <v>11131.51</v>
      </c>
      <c r="E75" s="37">
        <v>7795.27</v>
      </c>
      <c r="F75" s="37">
        <v>3441.57</v>
      </c>
      <c r="G75" s="37">
        <v>11236.85</v>
      </c>
      <c r="H75" s="37">
        <f t="shared" si="15"/>
        <v>74.150000000000546</v>
      </c>
      <c r="I75" s="37">
        <f t="shared" si="15"/>
        <v>31.190000000000055</v>
      </c>
      <c r="J75" s="37">
        <f t="shared" si="4"/>
        <v>105.3400000000006</v>
      </c>
      <c r="K75" s="37">
        <v>3132.2050000000013</v>
      </c>
      <c r="L75" s="37">
        <v>0</v>
      </c>
      <c r="M75" s="37">
        <f t="shared" si="16"/>
        <v>505.70300000000373</v>
      </c>
      <c r="N75" s="38">
        <f t="shared" si="16"/>
        <v>82.653500000000136</v>
      </c>
      <c r="O75" s="36">
        <f t="shared" si="6"/>
        <v>588.35650000000385</v>
      </c>
      <c r="P75" s="36"/>
      <c r="Q75" s="38">
        <f t="shared" si="8"/>
        <v>2543.8484999999973</v>
      </c>
      <c r="R75" s="38" t="str">
        <f t="shared" si="5"/>
        <v xml:space="preserve">№056 </v>
      </c>
    </row>
    <row r="76" spans="1:18">
      <c r="A76" s="8" t="s">
        <v>85</v>
      </c>
      <c r="B76" s="39">
        <v>3985.12</v>
      </c>
      <c r="C76" s="39">
        <v>3901.85</v>
      </c>
      <c r="D76" s="39">
        <v>7886.9800000000005</v>
      </c>
      <c r="E76" s="39">
        <v>4084.03</v>
      </c>
      <c r="F76" s="39">
        <v>4171.03</v>
      </c>
      <c r="G76" s="39">
        <v>8255.06</v>
      </c>
      <c r="H76" s="39">
        <f t="shared" si="15"/>
        <v>98.910000000000309</v>
      </c>
      <c r="I76" s="39">
        <f t="shared" si="15"/>
        <v>269.17999999999984</v>
      </c>
      <c r="J76" s="39">
        <f t="shared" si="4"/>
        <v>368.09000000000015</v>
      </c>
      <c r="K76" s="39">
        <v>-5080.5307499999981</v>
      </c>
      <c r="L76" s="39">
        <v>5080</v>
      </c>
      <c r="M76" s="45">
        <f t="shared" si="16"/>
        <v>674.56620000000214</v>
      </c>
      <c r="N76" s="3">
        <f t="shared" si="16"/>
        <v>713.32699999999954</v>
      </c>
      <c r="O76" s="8">
        <f t="shared" si="6"/>
        <v>1387.8932000000018</v>
      </c>
      <c r="P76" s="8"/>
      <c r="Q76" s="3">
        <f t="shared" si="8"/>
        <v>-1388.4239500000003</v>
      </c>
      <c r="R76" s="3" t="str">
        <f t="shared" si="5"/>
        <v xml:space="preserve">№057 </v>
      </c>
    </row>
    <row r="77" spans="1:18">
      <c r="A77" s="36" t="s">
        <v>86</v>
      </c>
      <c r="B77" s="37">
        <v>11261.76</v>
      </c>
      <c r="C77" s="37">
        <v>3700.2400000000002</v>
      </c>
      <c r="D77" s="37">
        <v>14962.01</v>
      </c>
      <c r="E77" s="37">
        <v>11421.44</v>
      </c>
      <c r="F77" s="37">
        <v>3751.32</v>
      </c>
      <c r="G77" s="37">
        <v>15172.77</v>
      </c>
      <c r="H77" s="37">
        <f t="shared" si="15"/>
        <v>159.68000000000029</v>
      </c>
      <c r="I77" s="37">
        <f t="shared" si="15"/>
        <v>51.079999999999927</v>
      </c>
      <c r="J77" s="37">
        <f t="shared" si="4"/>
        <v>210.76000000000022</v>
      </c>
      <c r="K77" s="37">
        <v>-2378.9189000000006</v>
      </c>
      <c r="L77" s="37">
        <v>3000</v>
      </c>
      <c r="M77" s="37">
        <f t="shared" si="16"/>
        <v>1089.0176000000019</v>
      </c>
      <c r="N77" s="38">
        <f t="shared" si="16"/>
        <v>135.3619999999998</v>
      </c>
      <c r="O77" s="36">
        <f t="shared" si="6"/>
        <v>1224.3796000000018</v>
      </c>
      <c r="P77" s="36"/>
      <c r="Q77" s="38">
        <f t="shared" si="8"/>
        <v>-603.2985000000026</v>
      </c>
      <c r="R77" s="38" t="str">
        <f t="shared" si="5"/>
        <v xml:space="preserve">№058 </v>
      </c>
    </row>
    <row r="78" spans="1:18">
      <c r="A78" s="8" t="s">
        <v>87</v>
      </c>
      <c r="B78" s="39">
        <v>28690.41</v>
      </c>
      <c r="C78" s="39">
        <v>12729.07</v>
      </c>
      <c r="D78" s="39">
        <v>41419.49</v>
      </c>
      <c r="E78" s="39">
        <v>29392.639999999999</v>
      </c>
      <c r="F78" s="39">
        <v>13064.43</v>
      </c>
      <c r="G78" s="39">
        <v>42457.08</v>
      </c>
      <c r="H78" s="39">
        <f t="shared" si="15"/>
        <v>702.22999999999956</v>
      </c>
      <c r="I78" s="39">
        <f t="shared" si="15"/>
        <v>335.36000000000058</v>
      </c>
      <c r="J78" s="39">
        <f t="shared" ref="J78:J145" si="17">SUM(H78:I78)</f>
        <v>1037.5900000000001</v>
      </c>
      <c r="K78" s="39">
        <v>5148.5615000000062</v>
      </c>
      <c r="L78" s="39">
        <v>0</v>
      </c>
      <c r="M78" s="39">
        <f t="shared" si="16"/>
        <v>4789.2085999999972</v>
      </c>
      <c r="N78" s="3">
        <f t="shared" si="16"/>
        <v>888.70400000000154</v>
      </c>
      <c r="O78" s="8">
        <f t="shared" si="6"/>
        <v>5677.9125999999987</v>
      </c>
      <c r="P78" s="8"/>
      <c r="Q78" s="3">
        <f>K78-O78+L78</f>
        <v>-529.35109999999258</v>
      </c>
      <c r="R78" s="3" t="str">
        <f t="shared" ref="R78:R145" si="18">A78</f>
        <v xml:space="preserve">№059 </v>
      </c>
    </row>
    <row r="79" spans="1:18">
      <c r="A79" s="36" t="s">
        <v>88</v>
      </c>
      <c r="B79" s="37">
        <v>5032.18</v>
      </c>
      <c r="C79" s="37">
        <v>1947.47</v>
      </c>
      <c r="D79" s="37">
        <v>6979.66</v>
      </c>
      <c r="E79" s="37">
        <v>5146.1400000000003</v>
      </c>
      <c r="F79" s="37">
        <v>1978.8</v>
      </c>
      <c r="G79" s="37">
        <v>7124.96</v>
      </c>
      <c r="H79" s="37">
        <f t="shared" si="15"/>
        <v>113.96000000000004</v>
      </c>
      <c r="I79" s="37">
        <f t="shared" si="15"/>
        <v>31.329999999999927</v>
      </c>
      <c r="J79" s="37">
        <f t="shared" si="17"/>
        <v>145.28999999999996</v>
      </c>
      <c r="K79" s="37">
        <v>-590.19450000000234</v>
      </c>
      <c r="L79" s="37">
        <v>0</v>
      </c>
      <c r="M79" s="37">
        <f t="shared" si="16"/>
        <v>777.20720000000028</v>
      </c>
      <c r="N79" s="38">
        <f t="shared" si="16"/>
        <v>83.024499999999804</v>
      </c>
      <c r="O79" s="36">
        <f t="shared" ref="O79:O145" si="19">SUM(M79:N79)</f>
        <v>860.23170000000005</v>
      </c>
      <c r="P79" s="36"/>
      <c r="Q79" s="38">
        <f>K79-O79+L79</f>
        <v>-1450.4262000000024</v>
      </c>
      <c r="R79" s="38" t="str">
        <f t="shared" si="18"/>
        <v xml:space="preserve">№060 </v>
      </c>
    </row>
    <row r="80" spans="1:18" ht="19.5">
      <c r="A80" s="36"/>
      <c r="B80" s="37"/>
      <c r="C80" s="37"/>
      <c r="D80" s="37"/>
      <c r="E80" s="43" t="s">
        <v>32</v>
      </c>
      <c r="F80" s="43"/>
      <c r="G80" s="43"/>
      <c r="H80" s="43"/>
      <c r="I80" s="43"/>
      <c r="J80" s="43"/>
      <c r="K80" s="43"/>
      <c r="L80" s="43"/>
      <c r="M80" s="43"/>
      <c r="N80" s="43"/>
      <c r="O80" s="36"/>
      <c r="P80" s="36"/>
      <c r="Q80" s="38"/>
      <c r="R80" s="38"/>
    </row>
    <row r="81" spans="1:19">
      <c r="A81" s="8" t="s">
        <v>89</v>
      </c>
      <c r="B81" s="39">
        <v>6553.6</v>
      </c>
      <c r="C81" s="39">
        <v>2412.38</v>
      </c>
      <c r="D81" s="39">
        <v>8965.99</v>
      </c>
      <c r="E81" s="39">
        <v>6627.06</v>
      </c>
      <c r="F81" s="39">
        <v>2422.84</v>
      </c>
      <c r="G81" s="39">
        <v>9049.91</v>
      </c>
      <c r="H81" s="39">
        <f t="shared" si="15"/>
        <v>73.460000000000036</v>
      </c>
      <c r="I81" s="39">
        <f t="shared" si="15"/>
        <v>10.460000000000036</v>
      </c>
      <c r="J81" s="39">
        <f t="shared" si="17"/>
        <v>83.920000000000073</v>
      </c>
      <c r="K81" s="39">
        <v>-8647.7824000000037</v>
      </c>
      <c r="L81" s="39">
        <v>0</v>
      </c>
      <c r="M81" s="39">
        <f t="shared" si="16"/>
        <v>500.99720000000025</v>
      </c>
      <c r="N81" s="3">
        <f t="shared" si="16"/>
        <v>27.719000000000097</v>
      </c>
      <c r="O81" s="8">
        <f t="shared" si="19"/>
        <v>528.7162000000003</v>
      </c>
      <c r="P81" s="8"/>
      <c r="Q81" s="3">
        <f t="shared" ref="Q81:Q143" si="20">K81-O81+L81+P81</f>
        <v>-9176.4986000000044</v>
      </c>
      <c r="R81" s="3" t="str">
        <f t="shared" si="18"/>
        <v xml:space="preserve">№061 </v>
      </c>
    </row>
    <row r="82" spans="1:19">
      <c r="A82" s="36" t="s">
        <v>90</v>
      </c>
      <c r="B82" s="37">
        <v>18909.96</v>
      </c>
      <c r="C82" s="37">
        <v>11057.91</v>
      </c>
      <c r="D82" s="37">
        <v>29968.420000000002</v>
      </c>
      <c r="E82" s="37">
        <v>18909.96</v>
      </c>
      <c r="F82" s="37">
        <v>11057.91</v>
      </c>
      <c r="G82" s="37">
        <v>29968.420000000002</v>
      </c>
      <c r="H82" s="37">
        <f t="shared" si="15"/>
        <v>0</v>
      </c>
      <c r="I82" s="37">
        <f t="shared" si="15"/>
        <v>0</v>
      </c>
      <c r="J82" s="37">
        <f t="shared" si="17"/>
        <v>0</v>
      </c>
      <c r="K82" s="37">
        <v>-2270.5522999999948</v>
      </c>
      <c r="L82" s="37">
        <v>0</v>
      </c>
      <c r="M82" s="37">
        <f t="shared" si="16"/>
        <v>0</v>
      </c>
      <c r="N82" s="38">
        <f t="shared" si="16"/>
        <v>0</v>
      </c>
      <c r="O82" s="36">
        <f t="shared" si="19"/>
        <v>0</v>
      </c>
      <c r="P82" s="36"/>
      <c r="Q82" s="38">
        <f t="shared" si="20"/>
        <v>-2270.5522999999948</v>
      </c>
      <c r="R82" s="38" t="str">
        <f t="shared" si="18"/>
        <v xml:space="preserve">№062 </v>
      </c>
    </row>
    <row r="83" spans="1:19">
      <c r="A83" s="8" t="s">
        <v>91</v>
      </c>
      <c r="B83" s="39">
        <v>9065.5500000000011</v>
      </c>
      <c r="C83" s="39">
        <v>2619.54</v>
      </c>
      <c r="D83" s="39">
        <v>11685.1</v>
      </c>
      <c r="E83" s="39">
        <v>9065.5500000000011</v>
      </c>
      <c r="F83" s="39">
        <v>2619.54</v>
      </c>
      <c r="G83" s="39">
        <v>11685.1</v>
      </c>
      <c r="H83" s="39">
        <f t="shared" si="15"/>
        <v>0</v>
      </c>
      <c r="I83" s="39">
        <f t="shared" si="15"/>
        <v>0</v>
      </c>
      <c r="J83" s="39">
        <f t="shared" si="17"/>
        <v>0</v>
      </c>
      <c r="K83" s="39">
        <v>4.9999999964711606E-3</v>
      </c>
      <c r="L83" s="39">
        <v>0</v>
      </c>
      <c r="M83" s="39">
        <f t="shared" si="16"/>
        <v>0</v>
      </c>
      <c r="N83" s="3">
        <f t="shared" si="16"/>
        <v>0</v>
      </c>
      <c r="O83" s="8">
        <f t="shared" si="19"/>
        <v>0</v>
      </c>
      <c r="P83" s="8"/>
      <c r="Q83" s="3">
        <f t="shared" si="20"/>
        <v>4.9999999964711606E-3</v>
      </c>
      <c r="R83" s="3" t="str">
        <f t="shared" si="18"/>
        <v xml:space="preserve">№062а </v>
      </c>
    </row>
    <row r="84" spans="1:19">
      <c r="A84" s="36" t="s">
        <v>92</v>
      </c>
      <c r="B84" s="37">
        <v>1499.9</v>
      </c>
      <c r="C84" s="37">
        <v>862.6</v>
      </c>
      <c r="D84" s="37">
        <v>2362.5100000000002</v>
      </c>
      <c r="E84" s="37">
        <v>1499.9</v>
      </c>
      <c r="F84" s="37">
        <v>862.6</v>
      </c>
      <c r="G84" s="37">
        <v>2362.5100000000002</v>
      </c>
      <c r="H84" s="37">
        <f t="shared" si="15"/>
        <v>0</v>
      </c>
      <c r="I84" s="37">
        <f t="shared" si="15"/>
        <v>0</v>
      </c>
      <c r="J84" s="37">
        <f t="shared" si="17"/>
        <v>0</v>
      </c>
      <c r="K84" s="37">
        <v>-40.548599999999169</v>
      </c>
      <c r="L84" s="37">
        <v>0</v>
      </c>
      <c r="M84" s="37"/>
      <c r="N84" s="38"/>
      <c r="O84" s="36"/>
      <c r="P84" s="36"/>
      <c r="Q84" s="38">
        <f t="shared" si="20"/>
        <v>-40.548599999999169</v>
      </c>
      <c r="R84" s="38" t="str">
        <f t="shared" si="18"/>
        <v xml:space="preserve">№063 </v>
      </c>
      <c r="S84" t="s">
        <v>93</v>
      </c>
    </row>
    <row r="85" spans="1:19">
      <c r="A85" s="8" t="s">
        <v>94</v>
      </c>
      <c r="B85" s="39">
        <v>80.820000000000007</v>
      </c>
      <c r="C85" s="39">
        <v>18.54</v>
      </c>
      <c r="D85" s="39">
        <v>99.38</v>
      </c>
      <c r="E85" s="39">
        <v>80.84</v>
      </c>
      <c r="F85" s="39">
        <v>18.54</v>
      </c>
      <c r="G85" s="39">
        <v>99.4</v>
      </c>
      <c r="H85" s="39">
        <f t="shared" si="15"/>
        <v>1.9999999999996021E-2</v>
      </c>
      <c r="I85" s="39">
        <f t="shared" si="15"/>
        <v>0</v>
      </c>
      <c r="J85" s="39">
        <f t="shared" si="17"/>
        <v>1.9999999999996021E-2</v>
      </c>
      <c r="K85" s="39">
        <v>38417.333099999996</v>
      </c>
      <c r="L85" s="39">
        <v>0</v>
      </c>
      <c r="M85" s="45">
        <f t="shared" ref="M85:N117" si="21">H85*M$6</f>
        <v>0.13639999999997288</v>
      </c>
      <c r="N85" s="3">
        <f t="shared" si="21"/>
        <v>0</v>
      </c>
      <c r="O85" s="8">
        <f t="shared" si="19"/>
        <v>0.13639999999997288</v>
      </c>
      <c r="P85" s="8"/>
      <c r="Q85" s="3">
        <f t="shared" si="20"/>
        <v>38417.196699999993</v>
      </c>
      <c r="R85" s="3" t="str">
        <f t="shared" si="18"/>
        <v xml:space="preserve">№064\1 </v>
      </c>
    </row>
    <row r="86" spans="1:19">
      <c r="A86" s="36" t="s">
        <v>95</v>
      </c>
      <c r="B86" s="37">
        <v>8444.11</v>
      </c>
      <c r="C86" s="37">
        <v>3069.7400000000002</v>
      </c>
      <c r="D86" s="37">
        <v>11513.87</v>
      </c>
      <c r="E86" s="37">
        <v>8456.8700000000008</v>
      </c>
      <c r="F86" s="37">
        <v>3076.13</v>
      </c>
      <c r="G86" s="37">
        <v>11533.01</v>
      </c>
      <c r="H86" s="37">
        <f t="shared" si="15"/>
        <v>12.760000000000218</v>
      </c>
      <c r="I86" s="37">
        <f t="shared" si="15"/>
        <v>6.3899999999998727</v>
      </c>
      <c r="J86" s="37">
        <f t="shared" si="17"/>
        <v>19.150000000000091</v>
      </c>
      <c r="K86" s="37">
        <v>-36595.649700000002</v>
      </c>
      <c r="L86" s="37">
        <v>5000</v>
      </c>
      <c r="M86" s="37">
        <f t="shared" si="21"/>
        <v>87.023200000001495</v>
      </c>
      <c r="N86" s="38">
        <f t="shared" si="21"/>
        <v>16.933499999999661</v>
      </c>
      <c r="O86" s="36">
        <f t="shared" si="19"/>
        <v>103.95670000000115</v>
      </c>
      <c r="P86" s="36"/>
      <c r="Q86" s="38">
        <f t="shared" si="20"/>
        <v>-31699.606400000004</v>
      </c>
      <c r="R86" s="38" t="str">
        <f t="shared" si="18"/>
        <v xml:space="preserve">№064\2 </v>
      </c>
    </row>
    <row r="87" spans="1:19">
      <c r="A87" s="8" t="s">
        <v>96</v>
      </c>
      <c r="B87" s="39">
        <v>40843.24</v>
      </c>
      <c r="C87" s="39">
        <v>15242.84</v>
      </c>
      <c r="D87" s="39">
        <v>56086.080000000002</v>
      </c>
      <c r="E87" s="39">
        <v>40843.24</v>
      </c>
      <c r="F87" s="39">
        <v>15242.84</v>
      </c>
      <c r="G87" s="39">
        <v>56086.080000000002</v>
      </c>
      <c r="H87" s="39">
        <f t="shared" si="15"/>
        <v>0</v>
      </c>
      <c r="I87" s="39">
        <f t="shared" si="15"/>
        <v>0</v>
      </c>
      <c r="J87" s="39">
        <f t="shared" si="17"/>
        <v>0</v>
      </c>
      <c r="K87" s="39">
        <v>44.424200000032215</v>
      </c>
      <c r="L87" s="39">
        <v>0</v>
      </c>
      <c r="M87" s="45">
        <f t="shared" si="21"/>
        <v>0</v>
      </c>
      <c r="N87" s="3">
        <f t="shared" si="21"/>
        <v>0</v>
      </c>
      <c r="O87" s="8">
        <f t="shared" si="19"/>
        <v>0</v>
      </c>
      <c r="P87" s="8"/>
      <c r="Q87" s="3">
        <f t="shared" si="20"/>
        <v>44.424200000032215</v>
      </c>
      <c r="R87" s="3" t="str">
        <f t="shared" si="18"/>
        <v xml:space="preserve">№065 </v>
      </c>
    </row>
    <row r="88" spans="1:19">
      <c r="A88" s="36" t="s">
        <v>97</v>
      </c>
      <c r="B88" s="37">
        <v>15403.2</v>
      </c>
      <c r="C88" s="37">
        <v>7129.83</v>
      </c>
      <c r="D88" s="37">
        <v>22533.040000000001</v>
      </c>
      <c r="E88" s="37">
        <v>15583.92</v>
      </c>
      <c r="F88" s="37">
        <v>7216.78</v>
      </c>
      <c r="G88" s="37">
        <v>22800.71</v>
      </c>
      <c r="H88" s="37">
        <f t="shared" si="15"/>
        <v>180.71999999999935</v>
      </c>
      <c r="I88" s="37">
        <f t="shared" si="15"/>
        <v>86.949999999999818</v>
      </c>
      <c r="J88" s="37">
        <f t="shared" si="17"/>
        <v>267.66999999999916</v>
      </c>
      <c r="K88" s="37">
        <v>-2201.4043000000056</v>
      </c>
      <c r="L88" s="37">
        <v>0</v>
      </c>
      <c r="M88" s="37">
        <f t="shared" si="21"/>
        <v>1232.5103999999956</v>
      </c>
      <c r="N88" s="38">
        <f t="shared" si="21"/>
        <v>230.41749999999951</v>
      </c>
      <c r="O88" s="36">
        <f t="shared" si="19"/>
        <v>1462.9278999999951</v>
      </c>
      <c r="P88" s="36"/>
      <c r="Q88" s="38">
        <f t="shared" si="20"/>
        <v>-3664.3322000000007</v>
      </c>
      <c r="R88" s="38" t="str">
        <f t="shared" si="18"/>
        <v xml:space="preserve">№066 </v>
      </c>
    </row>
    <row r="89" spans="1:19">
      <c r="A89" s="8" t="s">
        <v>98</v>
      </c>
      <c r="B89" s="39">
        <v>5395.6500000000005</v>
      </c>
      <c r="C89" s="39">
        <v>2540.14</v>
      </c>
      <c r="D89" s="39">
        <v>7935.79</v>
      </c>
      <c r="E89" s="39">
        <v>5395.6500000000005</v>
      </c>
      <c r="F89" s="39">
        <v>2540.14</v>
      </c>
      <c r="G89" s="39">
        <v>7935.79</v>
      </c>
      <c r="H89" s="39">
        <f t="shared" si="15"/>
        <v>0</v>
      </c>
      <c r="I89" s="39">
        <f t="shared" si="15"/>
        <v>0</v>
      </c>
      <c r="J89" s="39">
        <f t="shared" si="17"/>
        <v>0</v>
      </c>
      <c r="K89" s="39">
        <v>1145.1725999999981</v>
      </c>
      <c r="L89" s="39">
        <v>0</v>
      </c>
      <c r="M89" s="39">
        <f t="shared" si="21"/>
        <v>0</v>
      </c>
      <c r="N89" s="3">
        <f t="shared" si="21"/>
        <v>0</v>
      </c>
      <c r="O89" s="8">
        <f>SUM(M89:N89)</f>
        <v>0</v>
      </c>
      <c r="P89" s="8"/>
      <c r="Q89" s="3">
        <f t="shared" si="20"/>
        <v>1145.1725999999981</v>
      </c>
      <c r="R89" s="3" t="str">
        <f t="shared" si="18"/>
        <v>№067</v>
      </c>
    </row>
    <row r="90" spans="1:19">
      <c r="A90" s="36" t="s">
        <v>99</v>
      </c>
      <c r="B90" s="37">
        <v>8304.65</v>
      </c>
      <c r="C90" s="37">
        <v>6128.28</v>
      </c>
      <c r="D90" s="37">
        <v>14432.95</v>
      </c>
      <c r="E90" s="37">
        <v>8471.94</v>
      </c>
      <c r="F90" s="37">
        <v>6226.68</v>
      </c>
      <c r="G90" s="37">
        <v>14698.64</v>
      </c>
      <c r="H90" s="37">
        <f t="shared" si="15"/>
        <v>167.29000000000087</v>
      </c>
      <c r="I90" s="37">
        <f t="shared" si="15"/>
        <v>98.400000000000546</v>
      </c>
      <c r="J90" s="37">
        <f t="shared" si="17"/>
        <v>265.69000000000142</v>
      </c>
      <c r="K90" s="37">
        <v>1220.5805000000023</v>
      </c>
      <c r="L90" s="37">
        <v>0</v>
      </c>
      <c r="M90" s="37">
        <f t="shared" si="21"/>
        <v>1140.9178000000061</v>
      </c>
      <c r="N90" s="38">
        <f t="shared" si="21"/>
        <v>260.76000000000141</v>
      </c>
      <c r="O90" s="36">
        <f t="shared" si="19"/>
        <v>1401.6778000000074</v>
      </c>
      <c r="P90" s="36"/>
      <c r="Q90" s="38">
        <f t="shared" si="20"/>
        <v>-181.09730000000513</v>
      </c>
      <c r="R90" s="38" t="str">
        <f t="shared" si="18"/>
        <v xml:space="preserve">№068 </v>
      </c>
    </row>
    <row r="91" spans="1:19">
      <c r="A91" s="8" t="s">
        <v>100</v>
      </c>
      <c r="B91" s="39">
        <v>2033.02</v>
      </c>
      <c r="C91" s="39">
        <v>1243.31</v>
      </c>
      <c r="D91" s="39">
        <v>3276.34</v>
      </c>
      <c r="E91" s="39">
        <v>2043.78</v>
      </c>
      <c r="F91" s="39">
        <v>1243.76</v>
      </c>
      <c r="G91" s="39">
        <v>3287.55</v>
      </c>
      <c r="H91" s="39">
        <f t="shared" si="15"/>
        <v>10.759999999999991</v>
      </c>
      <c r="I91" s="39">
        <f t="shared" si="15"/>
        <v>0.45000000000004547</v>
      </c>
      <c r="J91" s="39">
        <f t="shared" si="17"/>
        <v>11.210000000000036</v>
      </c>
      <c r="K91" s="39">
        <v>-1829.6567589999993</v>
      </c>
      <c r="L91" s="39">
        <v>0</v>
      </c>
      <c r="M91" s="39">
        <f t="shared" si="21"/>
        <v>73.383199999999945</v>
      </c>
      <c r="N91" s="3">
        <f t="shared" si="21"/>
        <v>1.1925000000001205</v>
      </c>
      <c r="O91" s="8">
        <f t="shared" si="19"/>
        <v>74.575700000000069</v>
      </c>
      <c r="P91" s="8"/>
      <c r="Q91" s="3">
        <f t="shared" si="20"/>
        <v>-1904.2324589999994</v>
      </c>
      <c r="R91" s="3" t="str">
        <f t="shared" si="18"/>
        <v xml:space="preserve">№069 </v>
      </c>
    </row>
    <row r="92" spans="1:19">
      <c r="A92" s="36" t="s">
        <v>101</v>
      </c>
      <c r="B92" s="37">
        <v>6554.27</v>
      </c>
      <c r="C92" s="37">
        <v>3210</v>
      </c>
      <c r="D92" s="37">
        <v>9764.2800000000007</v>
      </c>
      <c r="E92" s="37">
        <v>6574.43</v>
      </c>
      <c r="F92" s="37">
        <v>3211.44</v>
      </c>
      <c r="G92" s="37">
        <v>9785.8700000000008</v>
      </c>
      <c r="H92" s="37">
        <f t="shared" si="15"/>
        <v>20.159999999999854</v>
      </c>
      <c r="I92" s="37">
        <f t="shared" si="15"/>
        <v>1.4400000000000546</v>
      </c>
      <c r="J92" s="37">
        <f t="shared" si="17"/>
        <v>21.599999999999909</v>
      </c>
      <c r="K92" s="37">
        <v>-297.87670000000253</v>
      </c>
      <c r="L92" s="37">
        <v>0</v>
      </c>
      <c r="M92" s="37">
        <f t="shared" si="21"/>
        <v>137.49119999999903</v>
      </c>
      <c r="N92" s="38">
        <f t="shared" si="21"/>
        <v>3.8160000000001446</v>
      </c>
      <c r="O92" s="36">
        <f t="shared" si="19"/>
        <v>141.30719999999917</v>
      </c>
      <c r="P92" s="36"/>
      <c r="Q92" s="38">
        <f t="shared" si="20"/>
        <v>-439.1839000000017</v>
      </c>
      <c r="R92" s="38" t="str">
        <f t="shared" si="18"/>
        <v xml:space="preserve">№070 </v>
      </c>
    </row>
    <row r="93" spans="1:19">
      <c r="A93" s="8" t="s">
        <v>102</v>
      </c>
      <c r="B93" s="39">
        <v>1635.24</v>
      </c>
      <c r="C93" s="39">
        <v>777.26</v>
      </c>
      <c r="D93" s="39">
        <v>2412.52</v>
      </c>
      <c r="E93" s="39">
        <v>1635.45</v>
      </c>
      <c r="F93" s="39">
        <v>777.26</v>
      </c>
      <c r="G93" s="39">
        <v>2412.73</v>
      </c>
      <c r="H93" s="39">
        <f t="shared" si="15"/>
        <v>0.21000000000003638</v>
      </c>
      <c r="I93" s="39">
        <f t="shared" si="15"/>
        <v>0</v>
      </c>
      <c r="J93" s="39">
        <f t="shared" si="17"/>
        <v>0.21000000000003638</v>
      </c>
      <c r="K93" s="39">
        <v>1344.1421999999998</v>
      </c>
      <c r="L93" s="39">
        <v>0</v>
      </c>
      <c r="M93" s="39">
        <f t="shared" si="21"/>
        <v>1.4322000000002482</v>
      </c>
      <c r="N93" s="3">
        <f t="shared" si="21"/>
        <v>0</v>
      </c>
      <c r="O93" s="8">
        <f t="shared" si="19"/>
        <v>1.4322000000002482</v>
      </c>
      <c r="P93" s="8"/>
      <c r="Q93" s="3">
        <f t="shared" si="20"/>
        <v>1342.7099999999996</v>
      </c>
      <c r="R93" s="3" t="str">
        <f t="shared" si="18"/>
        <v xml:space="preserve">№071 </v>
      </c>
    </row>
    <row r="94" spans="1:19">
      <c r="A94" s="36" t="s">
        <v>103</v>
      </c>
      <c r="B94" s="37">
        <v>4377.75</v>
      </c>
      <c r="C94" s="37">
        <v>3956.21</v>
      </c>
      <c r="D94" s="37">
        <v>8333.99</v>
      </c>
      <c r="E94" s="37">
        <v>4377.75</v>
      </c>
      <c r="F94" s="37">
        <v>3956.21</v>
      </c>
      <c r="G94" s="37">
        <v>8333.99</v>
      </c>
      <c r="H94" s="37">
        <f t="shared" si="15"/>
        <v>0</v>
      </c>
      <c r="I94" s="37">
        <f t="shared" si="15"/>
        <v>0</v>
      </c>
      <c r="J94" s="37">
        <f t="shared" si="17"/>
        <v>0</v>
      </c>
      <c r="K94" s="37">
        <v>290.71599999999887</v>
      </c>
      <c r="L94" s="37">
        <v>0</v>
      </c>
      <c r="M94" s="37">
        <f t="shared" si="21"/>
        <v>0</v>
      </c>
      <c r="N94" s="38">
        <f t="shared" si="21"/>
        <v>0</v>
      </c>
      <c r="O94" s="36">
        <f t="shared" si="19"/>
        <v>0</v>
      </c>
      <c r="P94" s="36"/>
      <c r="Q94" s="38">
        <f t="shared" si="20"/>
        <v>290.71599999999887</v>
      </c>
      <c r="R94" s="38" t="str">
        <f t="shared" si="18"/>
        <v xml:space="preserve">№072 </v>
      </c>
    </row>
    <row r="95" spans="1:19">
      <c r="A95" s="8" t="s">
        <v>104</v>
      </c>
      <c r="B95" s="39">
        <v>5939.95</v>
      </c>
      <c r="C95" s="39">
        <v>1979.57</v>
      </c>
      <c r="D95" s="39">
        <v>7919.53</v>
      </c>
      <c r="E95" s="39">
        <v>5940.57</v>
      </c>
      <c r="F95" s="39">
        <v>1979.57</v>
      </c>
      <c r="G95" s="39">
        <v>7920.14</v>
      </c>
      <c r="H95" s="39">
        <f t="shared" si="15"/>
        <v>0.61999999999989086</v>
      </c>
      <c r="I95" s="39">
        <f t="shared" si="15"/>
        <v>0</v>
      </c>
      <c r="J95" s="39">
        <f t="shared" si="17"/>
        <v>0.61999999999989086</v>
      </c>
      <c r="K95" s="39">
        <v>-7623.1406999999981</v>
      </c>
      <c r="L95" s="39">
        <v>0</v>
      </c>
      <c r="M95" s="45">
        <f t="shared" si="21"/>
        <v>4.2283999999992554</v>
      </c>
      <c r="N95" s="3">
        <f t="shared" si="21"/>
        <v>0</v>
      </c>
      <c r="O95" s="8">
        <f t="shared" si="19"/>
        <v>4.2283999999992554</v>
      </c>
      <c r="P95" s="8"/>
      <c r="Q95" s="3">
        <f t="shared" si="20"/>
        <v>-7627.3690999999972</v>
      </c>
      <c r="R95" s="3" t="str">
        <f t="shared" si="18"/>
        <v xml:space="preserve">№073 </v>
      </c>
    </row>
    <row r="96" spans="1:19">
      <c r="A96" s="36" t="s">
        <v>105</v>
      </c>
      <c r="B96" s="37">
        <v>38448.69</v>
      </c>
      <c r="C96" s="37">
        <v>17577.97</v>
      </c>
      <c r="D96" s="37">
        <v>56026.79</v>
      </c>
      <c r="E96" s="37">
        <v>38448.69</v>
      </c>
      <c r="F96" s="37">
        <v>17577.97</v>
      </c>
      <c r="G96" s="37">
        <v>56026.79</v>
      </c>
      <c r="H96" s="37">
        <f t="shared" ref="H96:I129" si="22">E96-B96</f>
        <v>0</v>
      </c>
      <c r="I96" s="37">
        <f t="shared" si="22"/>
        <v>0</v>
      </c>
      <c r="J96" s="37">
        <f t="shared" si="17"/>
        <v>0</v>
      </c>
      <c r="K96" s="37">
        <v>-1367.2759000000124</v>
      </c>
      <c r="L96" s="37">
        <v>7811.43</v>
      </c>
      <c r="M96" s="37">
        <f t="shared" si="21"/>
        <v>0</v>
      </c>
      <c r="N96" s="38">
        <f t="shared" si="21"/>
        <v>0</v>
      </c>
      <c r="O96" s="36">
        <f t="shared" si="19"/>
        <v>0</v>
      </c>
      <c r="P96" s="36"/>
      <c r="Q96" s="38">
        <f t="shared" si="20"/>
        <v>6444.1540999999879</v>
      </c>
      <c r="R96" s="38" t="str">
        <f t="shared" si="18"/>
        <v xml:space="preserve">№074 </v>
      </c>
    </row>
    <row r="97" spans="1:18">
      <c r="A97" s="8" t="s">
        <v>106</v>
      </c>
      <c r="B97" s="39">
        <v>1624.69</v>
      </c>
      <c r="C97" s="39">
        <v>630.91</v>
      </c>
      <c r="D97" s="39">
        <v>2255.62</v>
      </c>
      <c r="E97" s="39">
        <v>1625.04</v>
      </c>
      <c r="F97" s="39">
        <v>630.91</v>
      </c>
      <c r="G97" s="39">
        <v>2255.9700000000003</v>
      </c>
      <c r="H97" s="39">
        <f t="shared" si="22"/>
        <v>0.34999999999990905</v>
      </c>
      <c r="I97" s="39">
        <f t="shared" si="22"/>
        <v>0</v>
      </c>
      <c r="J97" s="39">
        <f t="shared" si="17"/>
        <v>0.34999999999990905</v>
      </c>
      <c r="K97" s="39">
        <v>-1405.2494000000006</v>
      </c>
      <c r="L97" s="39">
        <v>0</v>
      </c>
      <c r="M97" s="39">
        <f t="shared" si="21"/>
        <v>2.3869999999993796</v>
      </c>
      <c r="N97" s="3">
        <f t="shared" si="21"/>
        <v>0</v>
      </c>
      <c r="O97" s="8">
        <f t="shared" si="19"/>
        <v>2.3869999999993796</v>
      </c>
      <c r="P97" s="8"/>
      <c r="Q97" s="3">
        <f t="shared" si="20"/>
        <v>-1407.6364000000001</v>
      </c>
      <c r="R97" s="3" t="str">
        <f t="shared" si="18"/>
        <v xml:space="preserve">№075 </v>
      </c>
    </row>
    <row r="98" spans="1:18">
      <c r="A98" s="36" t="s">
        <v>107</v>
      </c>
      <c r="B98" s="37">
        <v>41070.385000000002</v>
      </c>
      <c r="C98" s="37">
        <v>32778.315999999999</v>
      </c>
      <c r="D98" s="37">
        <v>73848.701000000001</v>
      </c>
      <c r="E98" s="37">
        <v>41514.491999999998</v>
      </c>
      <c r="F98" s="37">
        <v>33567.53</v>
      </c>
      <c r="G98" s="37">
        <v>75082.021999999997</v>
      </c>
      <c r="H98" s="37">
        <f t="shared" si="22"/>
        <v>444.10699999999633</v>
      </c>
      <c r="I98" s="37">
        <f t="shared" si="22"/>
        <v>789.21399999999994</v>
      </c>
      <c r="J98" s="37">
        <f t="shared" si="17"/>
        <v>1233.3209999999963</v>
      </c>
      <c r="K98" s="37">
        <v>-3687.282250000012</v>
      </c>
      <c r="L98" s="37">
        <v>3700</v>
      </c>
      <c r="M98" s="37">
        <f t="shared" si="21"/>
        <v>3028.8097399999751</v>
      </c>
      <c r="N98" s="38">
        <f t="shared" si="21"/>
        <v>2091.4170999999997</v>
      </c>
      <c r="O98" s="36">
        <f t="shared" si="19"/>
        <v>5120.2268399999748</v>
      </c>
      <c r="P98" s="36"/>
      <c r="Q98" s="38">
        <f t="shared" si="20"/>
        <v>-5107.5090899999868</v>
      </c>
      <c r="R98" s="38" t="str">
        <f t="shared" si="18"/>
        <v>№076</v>
      </c>
    </row>
    <row r="99" spans="1:18">
      <c r="A99" s="8" t="s">
        <v>108</v>
      </c>
      <c r="B99" s="39">
        <v>3849.9700000000003</v>
      </c>
      <c r="C99" s="39">
        <v>790.58</v>
      </c>
      <c r="D99" s="39">
        <v>4640.5600000000004</v>
      </c>
      <c r="E99" s="39">
        <v>3849.9700000000003</v>
      </c>
      <c r="F99" s="39">
        <v>790.58</v>
      </c>
      <c r="G99" s="39">
        <v>4640.5600000000004</v>
      </c>
      <c r="H99" s="39">
        <f t="shared" si="22"/>
        <v>0</v>
      </c>
      <c r="I99" s="39">
        <f t="shared" si="22"/>
        <v>0</v>
      </c>
      <c r="J99" s="39">
        <f t="shared" si="17"/>
        <v>0</v>
      </c>
      <c r="K99" s="39">
        <v>-4467.2966000000024</v>
      </c>
      <c r="L99" s="39">
        <v>0</v>
      </c>
      <c r="M99" s="39">
        <f t="shared" si="21"/>
        <v>0</v>
      </c>
      <c r="N99" s="3">
        <f t="shared" si="21"/>
        <v>0</v>
      </c>
      <c r="O99" s="8">
        <f t="shared" si="19"/>
        <v>0</v>
      </c>
      <c r="P99" s="8"/>
      <c r="Q99" s="3">
        <f t="shared" si="20"/>
        <v>-4467.2966000000024</v>
      </c>
      <c r="R99" s="3" t="str">
        <f t="shared" si="18"/>
        <v xml:space="preserve">№077 </v>
      </c>
    </row>
    <row r="100" spans="1:18" ht="19.5">
      <c r="A100" s="8"/>
      <c r="B100" s="39"/>
      <c r="C100" s="39"/>
      <c r="D100" s="39"/>
      <c r="E100" s="43" t="s">
        <v>32</v>
      </c>
      <c r="F100" s="43"/>
      <c r="G100" s="43"/>
      <c r="H100" s="43"/>
      <c r="I100" s="43"/>
      <c r="J100" s="43"/>
      <c r="K100" s="43"/>
      <c r="L100" s="43"/>
      <c r="M100" s="43"/>
      <c r="N100" s="43"/>
      <c r="O100" s="8"/>
      <c r="P100" s="8"/>
      <c r="Q100" s="3"/>
      <c r="R100" s="3"/>
    </row>
    <row r="101" spans="1:18">
      <c r="A101" s="36" t="s">
        <v>109</v>
      </c>
      <c r="B101" s="37">
        <v>7716.55</v>
      </c>
      <c r="C101" s="37">
        <v>17091.18</v>
      </c>
      <c r="D101" s="37">
        <v>24807.81</v>
      </c>
      <c r="E101" s="37">
        <v>7720.5</v>
      </c>
      <c r="F101" s="37">
        <v>17093.14</v>
      </c>
      <c r="G101" s="37">
        <v>24813.73</v>
      </c>
      <c r="H101" s="37">
        <f t="shared" si="22"/>
        <v>3.9499999999998181</v>
      </c>
      <c r="I101" s="37">
        <f t="shared" si="22"/>
        <v>1.9599999999991269</v>
      </c>
      <c r="J101" s="37">
        <f t="shared" si="17"/>
        <v>5.909999999998945</v>
      </c>
      <c r="K101" s="37">
        <v>-202.80400000000321</v>
      </c>
      <c r="L101" s="37">
        <v>0</v>
      </c>
      <c r="M101" s="37">
        <f t="shared" si="21"/>
        <v>26.93899999999876</v>
      </c>
      <c r="N101" s="38">
        <f t="shared" si="21"/>
        <v>5.1939999999976862</v>
      </c>
      <c r="O101" s="36">
        <f t="shared" si="19"/>
        <v>32.132999999996443</v>
      </c>
      <c r="P101" s="36"/>
      <c r="Q101" s="38">
        <f t="shared" si="20"/>
        <v>-234.93699999999967</v>
      </c>
      <c r="R101" s="38" t="str">
        <f t="shared" si="18"/>
        <v xml:space="preserve">№078 </v>
      </c>
    </row>
    <row r="102" spans="1:18">
      <c r="A102" s="8" t="s">
        <v>110</v>
      </c>
      <c r="B102" s="39">
        <v>3729.56</v>
      </c>
      <c r="C102" s="39">
        <v>708.24</v>
      </c>
      <c r="D102" s="39">
        <v>4437.8500000000004</v>
      </c>
      <c r="E102" s="39">
        <v>3734.44</v>
      </c>
      <c r="F102" s="39">
        <v>708.24</v>
      </c>
      <c r="G102" s="39">
        <v>4442.72</v>
      </c>
      <c r="H102" s="39">
        <f t="shared" si="22"/>
        <v>4.8800000000001091</v>
      </c>
      <c r="I102" s="39">
        <f t="shared" si="22"/>
        <v>0</v>
      </c>
      <c r="J102" s="39">
        <f t="shared" si="17"/>
        <v>4.8800000000001091</v>
      </c>
      <c r="K102" s="39">
        <v>-2604.5635999999977</v>
      </c>
      <c r="L102" s="39">
        <v>0</v>
      </c>
      <c r="M102" s="39">
        <f t="shared" si="21"/>
        <v>33.281600000000743</v>
      </c>
      <c r="N102" s="3">
        <f t="shared" si="21"/>
        <v>0</v>
      </c>
      <c r="O102" s="8">
        <f t="shared" si="19"/>
        <v>33.281600000000743</v>
      </c>
      <c r="P102" s="8"/>
      <c r="Q102" s="3">
        <f t="shared" si="20"/>
        <v>-2637.8451999999984</v>
      </c>
      <c r="R102" s="3" t="str">
        <f t="shared" si="18"/>
        <v xml:space="preserve">№079 </v>
      </c>
    </row>
    <row r="103" spans="1:18">
      <c r="A103" s="36" t="s">
        <v>111</v>
      </c>
      <c r="B103" s="37">
        <v>6846.06</v>
      </c>
      <c r="C103" s="37">
        <v>3491.65</v>
      </c>
      <c r="D103" s="37">
        <v>10337.76</v>
      </c>
      <c r="E103" s="37">
        <v>6846.06</v>
      </c>
      <c r="F103" s="37">
        <v>3491.65</v>
      </c>
      <c r="G103" s="37">
        <v>10337.77</v>
      </c>
      <c r="H103" s="37">
        <f t="shared" si="22"/>
        <v>0</v>
      </c>
      <c r="I103" s="37">
        <f t="shared" si="22"/>
        <v>0</v>
      </c>
      <c r="J103" s="37">
        <f t="shared" si="17"/>
        <v>0</v>
      </c>
      <c r="K103" s="37">
        <v>-2060.4175000000009</v>
      </c>
      <c r="L103" s="37">
        <v>0</v>
      </c>
      <c r="M103" s="37">
        <f t="shared" si="21"/>
        <v>0</v>
      </c>
      <c r="N103" s="38">
        <f t="shared" si="21"/>
        <v>0</v>
      </c>
      <c r="O103" s="36">
        <f t="shared" si="19"/>
        <v>0</v>
      </c>
      <c r="P103" s="36"/>
      <c r="Q103" s="38">
        <f t="shared" si="20"/>
        <v>-2060.4175000000009</v>
      </c>
      <c r="R103" s="38" t="str">
        <f t="shared" si="18"/>
        <v xml:space="preserve">№080 </v>
      </c>
    </row>
    <row r="104" spans="1:18">
      <c r="A104" s="8" t="s">
        <v>112</v>
      </c>
      <c r="B104" s="39">
        <v>2125.13</v>
      </c>
      <c r="C104" s="39">
        <v>1271.25</v>
      </c>
      <c r="D104" s="39">
        <v>3396.39</v>
      </c>
      <c r="E104" s="39">
        <v>2142.21</v>
      </c>
      <c r="F104" s="39">
        <v>1278.8800000000001</v>
      </c>
      <c r="G104" s="39">
        <v>3421.1</v>
      </c>
      <c r="H104" s="39">
        <f t="shared" si="22"/>
        <v>17.079999999999927</v>
      </c>
      <c r="I104" s="39">
        <f t="shared" si="22"/>
        <v>7.6300000000001091</v>
      </c>
      <c r="J104" s="39">
        <f t="shared" si="17"/>
        <v>24.710000000000036</v>
      </c>
      <c r="K104" s="39">
        <v>-1197.8815000000009</v>
      </c>
      <c r="L104" s="39">
        <v>0</v>
      </c>
      <c r="M104" s="45">
        <f t="shared" si="21"/>
        <v>116.48559999999951</v>
      </c>
      <c r="N104" s="3">
        <f t="shared" si="21"/>
        <v>20.219500000000288</v>
      </c>
      <c r="O104" s="8">
        <f t="shared" si="19"/>
        <v>136.70509999999979</v>
      </c>
      <c r="P104" s="8"/>
      <c r="Q104" s="3">
        <f t="shared" si="20"/>
        <v>-1334.5866000000005</v>
      </c>
      <c r="R104" s="3" t="str">
        <f t="shared" si="18"/>
        <v xml:space="preserve">№081 </v>
      </c>
    </row>
    <row r="105" spans="1:18">
      <c r="A105" s="36" t="s">
        <v>113</v>
      </c>
      <c r="B105" s="37">
        <v>385.23</v>
      </c>
      <c r="C105" s="37">
        <v>181.32</v>
      </c>
      <c r="D105" s="37">
        <v>566.56000000000006</v>
      </c>
      <c r="E105" s="37">
        <v>385.26</v>
      </c>
      <c r="F105" s="37">
        <v>181.37</v>
      </c>
      <c r="G105" s="37">
        <v>566.63</v>
      </c>
      <c r="H105" s="37">
        <f t="shared" si="22"/>
        <v>2.9999999999972715E-2</v>
      </c>
      <c r="I105" s="37">
        <f t="shared" si="22"/>
        <v>5.0000000000011369E-2</v>
      </c>
      <c r="J105" s="37">
        <f t="shared" si="17"/>
        <v>7.9999999999984084E-2</v>
      </c>
      <c r="K105" s="37">
        <v>2462.2829000000024</v>
      </c>
      <c r="L105" s="37">
        <v>0</v>
      </c>
      <c r="M105" s="37">
        <f t="shared" si="21"/>
        <v>0.20459999999981393</v>
      </c>
      <c r="N105" s="38">
        <f t="shared" si="21"/>
        <v>0.13250000000003012</v>
      </c>
      <c r="O105" s="36">
        <f t="shared" si="19"/>
        <v>0.33709999999984408</v>
      </c>
      <c r="P105" s="36"/>
      <c r="Q105" s="38">
        <f t="shared" si="20"/>
        <v>2461.9458000000027</v>
      </c>
      <c r="R105" s="38" t="str">
        <f t="shared" si="18"/>
        <v xml:space="preserve">№082/1 </v>
      </c>
    </row>
    <row r="106" spans="1:18">
      <c r="A106" s="8" t="s">
        <v>114</v>
      </c>
      <c r="B106" s="39">
        <v>17384.330000000002</v>
      </c>
      <c r="C106" s="39">
        <v>6186.31</v>
      </c>
      <c r="D106" s="39">
        <v>23570.65</v>
      </c>
      <c r="E106" s="39">
        <v>17599.57</v>
      </c>
      <c r="F106" s="39">
        <v>6292.55</v>
      </c>
      <c r="G106" s="39">
        <v>23892.12</v>
      </c>
      <c r="H106" s="39">
        <f t="shared" si="22"/>
        <v>215.23999999999796</v>
      </c>
      <c r="I106" s="39">
        <f t="shared" si="22"/>
        <v>106.23999999999978</v>
      </c>
      <c r="J106" s="39">
        <f t="shared" si="17"/>
        <v>321.47999999999774</v>
      </c>
      <c r="K106" s="39">
        <v>-5215.0639000000083</v>
      </c>
      <c r="L106" s="39">
        <v>0</v>
      </c>
      <c r="M106" s="39">
        <f t="shared" si="21"/>
        <v>1467.9367999999861</v>
      </c>
      <c r="N106" s="3">
        <f t="shared" si="21"/>
        <v>281.53599999999943</v>
      </c>
      <c r="O106" s="8">
        <f>SUM(M106:N106)</f>
        <v>1749.4727999999855</v>
      </c>
      <c r="P106" s="8"/>
      <c r="Q106" s="3">
        <f t="shared" si="20"/>
        <v>-6964.5366999999933</v>
      </c>
      <c r="R106" s="3" t="str">
        <f t="shared" si="18"/>
        <v>№082/2</v>
      </c>
    </row>
    <row r="107" spans="1:18">
      <c r="A107" s="36" t="s">
        <v>115</v>
      </c>
      <c r="B107" s="37">
        <v>1203.48</v>
      </c>
      <c r="C107" s="37">
        <v>595.5</v>
      </c>
      <c r="D107" s="37">
        <v>1798.99</v>
      </c>
      <c r="E107" s="37">
        <v>1232.2</v>
      </c>
      <c r="F107" s="37">
        <v>606.87</v>
      </c>
      <c r="G107" s="37">
        <v>1839.08</v>
      </c>
      <c r="H107" s="37">
        <f t="shared" si="22"/>
        <v>28.720000000000027</v>
      </c>
      <c r="I107" s="37">
        <f t="shared" si="22"/>
        <v>11.370000000000005</v>
      </c>
      <c r="J107" s="37">
        <f t="shared" si="17"/>
        <v>40.090000000000032</v>
      </c>
      <c r="K107" s="37">
        <v>-764.6661000000006</v>
      </c>
      <c r="L107" s="37">
        <v>0</v>
      </c>
      <c r="M107" s="37">
        <f t="shared" si="21"/>
        <v>195.87040000000019</v>
      </c>
      <c r="N107" s="38">
        <f t="shared" si="21"/>
        <v>30.130500000000012</v>
      </c>
      <c r="O107" s="36">
        <f t="shared" si="19"/>
        <v>226.0009000000002</v>
      </c>
      <c r="P107" s="36"/>
      <c r="Q107" s="38">
        <f t="shared" si="20"/>
        <v>-990.66700000000083</v>
      </c>
      <c r="R107" s="38" t="str">
        <f t="shared" si="18"/>
        <v xml:space="preserve">№083 </v>
      </c>
    </row>
    <row r="108" spans="1:18">
      <c r="A108" s="8" t="s">
        <v>116</v>
      </c>
      <c r="B108" s="39">
        <v>2017.43</v>
      </c>
      <c r="C108" s="39">
        <v>1312.56</v>
      </c>
      <c r="D108" s="39">
        <v>3330.03</v>
      </c>
      <c r="E108" s="39">
        <v>2017.45</v>
      </c>
      <c r="F108" s="39">
        <v>1312.57</v>
      </c>
      <c r="G108" s="39">
        <v>3330.05</v>
      </c>
      <c r="H108" s="39">
        <f t="shared" si="22"/>
        <v>1.999999999998181E-2</v>
      </c>
      <c r="I108" s="39">
        <f t="shared" si="22"/>
        <v>9.9999999999909051E-3</v>
      </c>
      <c r="J108" s="39">
        <f t="shared" si="17"/>
        <v>2.9999999999972715E-2</v>
      </c>
      <c r="K108" s="39">
        <v>63.0266999999997</v>
      </c>
      <c r="L108" s="39">
        <v>0</v>
      </c>
      <c r="M108" s="39">
        <f t="shared" si="21"/>
        <v>0.13639999999987595</v>
      </c>
      <c r="N108" s="3">
        <f t="shared" si="21"/>
        <v>2.6499999999975897E-2</v>
      </c>
      <c r="O108" s="8">
        <f t="shared" si="19"/>
        <v>0.16289999999985186</v>
      </c>
      <c r="P108" s="8"/>
      <c r="Q108" s="3">
        <f t="shared" si="20"/>
        <v>62.863799999999848</v>
      </c>
      <c r="R108" s="3" t="str">
        <f t="shared" si="18"/>
        <v>№084</v>
      </c>
    </row>
    <row r="109" spans="1:18">
      <c r="A109" s="36" t="s">
        <v>117</v>
      </c>
      <c r="B109" s="37">
        <v>5319.83</v>
      </c>
      <c r="C109" s="37">
        <v>1962.08</v>
      </c>
      <c r="D109" s="37">
        <v>7281.93</v>
      </c>
      <c r="E109" s="37">
        <v>5322.22</v>
      </c>
      <c r="F109" s="37">
        <v>1962.08</v>
      </c>
      <c r="G109" s="37">
        <v>7284.32</v>
      </c>
      <c r="H109" s="37">
        <f t="shared" si="22"/>
        <v>2.3900000000003274</v>
      </c>
      <c r="I109" s="37">
        <f t="shared" si="22"/>
        <v>0</v>
      </c>
      <c r="J109" s="37">
        <f t="shared" si="17"/>
        <v>2.3900000000003274</v>
      </c>
      <c r="K109" s="37">
        <v>-4650.3590999999997</v>
      </c>
      <c r="L109" s="37">
        <v>4700</v>
      </c>
      <c r="M109" s="37">
        <f t="shared" si="21"/>
        <v>16.299800000002232</v>
      </c>
      <c r="N109" s="38">
        <f t="shared" si="21"/>
        <v>0</v>
      </c>
      <c r="O109" s="36">
        <f t="shared" si="19"/>
        <v>16.299800000002232</v>
      </c>
      <c r="P109" s="36"/>
      <c r="Q109" s="38">
        <f t="shared" si="20"/>
        <v>33.341099999997823</v>
      </c>
      <c r="R109" s="38" t="str">
        <f t="shared" si="18"/>
        <v xml:space="preserve">№085 </v>
      </c>
    </row>
    <row r="110" spans="1:18">
      <c r="A110" s="8" t="s">
        <v>118</v>
      </c>
      <c r="B110" s="39">
        <v>31189.93</v>
      </c>
      <c r="C110" s="39">
        <v>13289.5</v>
      </c>
      <c r="D110" s="39">
        <v>44480.29</v>
      </c>
      <c r="E110" s="39">
        <v>32152.33</v>
      </c>
      <c r="F110" s="39">
        <v>13665.77</v>
      </c>
      <c r="G110" s="39">
        <v>45818.96</v>
      </c>
      <c r="H110" s="39">
        <f t="shared" si="22"/>
        <v>962.40000000000146</v>
      </c>
      <c r="I110" s="39">
        <f t="shared" si="22"/>
        <v>376.27000000000044</v>
      </c>
      <c r="J110" s="39">
        <f t="shared" si="17"/>
        <v>1338.6700000000019</v>
      </c>
      <c r="K110" s="39">
        <v>-519.29159999999956</v>
      </c>
      <c r="L110" s="39">
        <v>550</v>
      </c>
      <c r="M110" s="39">
        <f t="shared" si="21"/>
        <v>6563.5680000000102</v>
      </c>
      <c r="N110" s="3">
        <f t="shared" si="21"/>
        <v>997.11550000000113</v>
      </c>
      <c r="O110" s="8">
        <f t="shared" si="19"/>
        <v>7560.683500000011</v>
      </c>
      <c r="P110" s="8"/>
      <c r="Q110" s="3">
        <f t="shared" si="20"/>
        <v>-7529.9751000000106</v>
      </c>
      <c r="R110" s="3" t="str">
        <f t="shared" si="18"/>
        <v xml:space="preserve">№086 </v>
      </c>
    </row>
    <row r="111" spans="1:18">
      <c r="A111" s="36" t="s">
        <v>119</v>
      </c>
      <c r="B111" s="37">
        <v>39310.04</v>
      </c>
      <c r="C111" s="37">
        <v>22951.64</v>
      </c>
      <c r="D111" s="37">
        <v>62261.700000000004</v>
      </c>
      <c r="E111" s="37">
        <v>39832.04</v>
      </c>
      <c r="F111" s="37">
        <v>23252.36</v>
      </c>
      <c r="G111" s="37">
        <v>63084.41</v>
      </c>
      <c r="H111" s="37">
        <f t="shared" si="22"/>
        <v>522</v>
      </c>
      <c r="I111" s="37">
        <f t="shared" si="22"/>
        <v>300.72000000000116</v>
      </c>
      <c r="J111" s="37">
        <f t="shared" si="17"/>
        <v>822.72000000000116</v>
      </c>
      <c r="K111" s="37">
        <v>-6717.2440999999944</v>
      </c>
      <c r="L111" s="37">
        <v>3710</v>
      </c>
      <c r="M111" s="37">
        <f t="shared" si="21"/>
        <v>3560.04</v>
      </c>
      <c r="N111" s="38">
        <f t="shared" si="21"/>
        <v>796.90800000000309</v>
      </c>
      <c r="O111" s="36">
        <f t="shared" si="19"/>
        <v>4356.948000000003</v>
      </c>
      <c r="P111" s="36"/>
      <c r="Q111" s="38">
        <f t="shared" si="20"/>
        <v>-7364.1920999999966</v>
      </c>
      <c r="R111" s="38" t="str">
        <f t="shared" si="18"/>
        <v xml:space="preserve">№087 </v>
      </c>
    </row>
    <row r="112" spans="1:18">
      <c r="A112" s="8" t="s">
        <v>120</v>
      </c>
      <c r="B112" s="39">
        <v>298.27</v>
      </c>
      <c r="C112" s="39">
        <v>2939.9700000000003</v>
      </c>
      <c r="D112" s="39">
        <v>3238.31</v>
      </c>
      <c r="E112" s="39">
        <v>298.28000000000003</v>
      </c>
      <c r="F112" s="39">
        <v>2939.98</v>
      </c>
      <c r="G112" s="39">
        <v>3238.33</v>
      </c>
      <c r="H112" s="39">
        <f t="shared" si="22"/>
        <v>1.0000000000047748E-2</v>
      </c>
      <c r="I112" s="39">
        <f t="shared" si="22"/>
        <v>9.9999999997635314E-3</v>
      </c>
      <c r="J112" s="39">
        <f t="shared" si="17"/>
        <v>1.999999999981128E-2</v>
      </c>
      <c r="K112" s="39">
        <v>-224.92640000000083</v>
      </c>
      <c r="L112" s="39">
        <v>0</v>
      </c>
      <c r="M112" s="45">
        <f t="shared" si="21"/>
        <v>6.8200000000325653E-2</v>
      </c>
      <c r="N112" s="3">
        <f t="shared" si="21"/>
        <v>2.6499999999373358E-2</v>
      </c>
      <c r="O112" s="8">
        <f t="shared" si="19"/>
        <v>9.4699999999699011E-2</v>
      </c>
      <c r="P112" s="8"/>
      <c r="Q112" s="3">
        <f t="shared" si="20"/>
        <v>-225.02110000000053</v>
      </c>
      <c r="R112" s="3" t="str">
        <f t="shared" si="18"/>
        <v xml:space="preserve">№088 </v>
      </c>
    </row>
    <row r="113" spans="1:18">
      <c r="A113" s="36" t="s">
        <v>121</v>
      </c>
      <c r="B113" s="37">
        <v>8350.35</v>
      </c>
      <c r="C113" s="37">
        <v>2715.35</v>
      </c>
      <c r="D113" s="37">
        <v>11065.7</v>
      </c>
      <c r="E113" s="37">
        <v>8457.32</v>
      </c>
      <c r="F113" s="37">
        <v>2763.78</v>
      </c>
      <c r="G113" s="37">
        <v>11221.11</v>
      </c>
      <c r="H113" s="37">
        <f t="shared" si="22"/>
        <v>106.96999999999935</v>
      </c>
      <c r="I113" s="37">
        <f t="shared" si="22"/>
        <v>48.430000000000291</v>
      </c>
      <c r="J113" s="37">
        <f t="shared" si="17"/>
        <v>155.39999999999964</v>
      </c>
      <c r="K113" s="37">
        <v>-1015.2837000000018</v>
      </c>
      <c r="L113" s="37">
        <v>0</v>
      </c>
      <c r="M113" s="37">
        <f t="shared" si="21"/>
        <v>729.53539999999555</v>
      </c>
      <c r="N113" s="38">
        <f t="shared" si="21"/>
        <v>128.33950000000075</v>
      </c>
      <c r="O113" s="36">
        <f t="shared" si="19"/>
        <v>857.87489999999627</v>
      </c>
      <c r="P113" s="36"/>
      <c r="Q113" s="38">
        <f t="shared" si="20"/>
        <v>-1873.1585999999979</v>
      </c>
      <c r="R113" s="38" t="str">
        <f t="shared" si="18"/>
        <v xml:space="preserve">№089 </v>
      </c>
    </row>
    <row r="114" spans="1:18">
      <c r="A114" s="8" t="s">
        <v>122</v>
      </c>
      <c r="B114" s="39">
        <v>4445.83</v>
      </c>
      <c r="C114" s="39">
        <v>2194.21</v>
      </c>
      <c r="D114" s="39">
        <v>6640.1500000000005</v>
      </c>
      <c r="E114" s="39">
        <v>4446.1000000000004</v>
      </c>
      <c r="F114" s="39">
        <v>2194.33</v>
      </c>
      <c r="G114" s="39">
        <v>6640.55</v>
      </c>
      <c r="H114" s="39">
        <f t="shared" si="22"/>
        <v>0.27000000000043656</v>
      </c>
      <c r="I114" s="39">
        <f t="shared" si="22"/>
        <v>0.11999999999989086</v>
      </c>
      <c r="J114" s="39">
        <f t="shared" si="17"/>
        <v>0.39000000000032742</v>
      </c>
      <c r="K114" s="39">
        <v>6339.3940000000021</v>
      </c>
      <c r="L114" s="39">
        <v>0</v>
      </c>
      <c r="M114" s="39">
        <f t="shared" si="21"/>
        <v>1.8414000000029773</v>
      </c>
      <c r="N114" s="3">
        <f t="shared" si="21"/>
        <v>0.31799999999971079</v>
      </c>
      <c r="O114" s="8">
        <f t="shared" si="19"/>
        <v>2.1594000000026883</v>
      </c>
      <c r="P114" s="8"/>
      <c r="Q114" s="3">
        <f t="shared" si="20"/>
        <v>6337.2345999999998</v>
      </c>
      <c r="R114" s="3" t="str">
        <f t="shared" si="18"/>
        <v xml:space="preserve">№090 </v>
      </c>
    </row>
    <row r="115" spans="1:18">
      <c r="A115" s="36" t="s">
        <v>123</v>
      </c>
      <c r="B115" s="37">
        <v>20625.75</v>
      </c>
      <c r="C115" s="37">
        <v>8593.27</v>
      </c>
      <c r="D115" s="37">
        <v>29219.03</v>
      </c>
      <c r="E115" s="37">
        <v>21176.31</v>
      </c>
      <c r="F115" s="37">
        <v>8873.09</v>
      </c>
      <c r="G115" s="37">
        <v>30049.41</v>
      </c>
      <c r="H115" s="37">
        <f t="shared" si="22"/>
        <v>550.56000000000131</v>
      </c>
      <c r="I115" s="37">
        <f t="shared" si="22"/>
        <v>279.81999999999971</v>
      </c>
      <c r="J115" s="37">
        <f t="shared" si="17"/>
        <v>830.38000000000102</v>
      </c>
      <c r="K115" s="37">
        <v>-2639.431799999993</v>
      </c>
      <c r="L115" s="37">
        <v>2639.43</v>
      </c>
      <c r="M115" s="37">
        <f t="shared" si="21"/>
        <v>3754.819200000009</v>
      </c>
      <c r="N115" s="38">
        <f t="shared" si="21"/>
        <v>741.52299999999923</v>
      </c>
      <c r="O115" s="36">
        <f t="shared" si="19"/>
        <v>4496.3422000000082</v>
      </c>
      <c r="P115" s="36"/>
      <c r="Q115" s="38">
        <f t="shared" si="20"/>
        <v>-4496.344000000001</v>
      </c>
      <c r="R115" s="38" t="str">
        <f t="shared" si="18"/>
        <v xml:space="preserve">№091 </v>
      </c>
    </row>
    <row r="116" spans="1:18">
      <c r="A116" s="8" t="s">
        <v>124</v>
      </c>
      <c r="B116" s="39">
        <v>94899.97</v>
      </c>
      <c r="C116" s="39">
        <v>41917.21</v>
      </c>
      <c r="D116" s="39">
        <v>136817.20000000001</v>
      </c>
      <c r="E116" s="39">
        <v>96787.66</v>
      </c>
      <c r="F116" s="39">
        <v>42608.89</v>
      </c>
      <c r="G116" s="39">
        <v>139396.58000000002</v>
      </c>
      <c r="H116" s="39">
        <f t="shared" si="22"/>
        <v>1887.6900000000023</v>
      </c>
      <c r="I116" s="39">
        <f t="shared" si="22"/>
        <v>691.68000000000029</v>
      </c>
      <c r="J116" s="39">
        <f t="shared" si="17"/>
        <v>2579.3700000000026</v>
      </c>
      <c r="K116" s="39">
        <v>-14700.325400000002</v>
      </c>
      <c r="L116" s="39">
        <v>14383.57</v>
      </c>
      <c r="M116" s="39">
        <f t="shared" si="21"/>
        <v>12874.045800000016</v>
      </c>
      <c r="N116" s="3">
        <f t="shared" si="21"/>
        <v>1832.9520000000007</v>
      </c>
      <c r="O116" s="8">
        <f t="shared" si="19"/>
        <v>14706.997800000017</v>
      </c>
      <c r="P116" s="8"/>
      <c r="Q116" s="3">
        <f t="shared" si="20"/>
        <v>-15023.753200000021</v>
      </c>
      <c r="R116" s="3" t="str">
        <f t="shared" si="18"/>
        <v xml:space="preserve">№092 </v>
      </c>
    </row>
    <row r="117" spans="1:18">
      <c r="A117" s="36" t="s">
        <v>125</v>
      </c>
      <c r="B117" s="37">
        <v>34180.97</v>
      </c>
      <c r="C117" s="37">
        <v>10775.76</v>
      </c>
      <c r="D117" s="37">
        <v>44956.74</v>
      </c>
      <c r="E117" s="37">
        <v>34180.97</v>
      </c>
      <c r="F117" s="37">
        <v>10775.77</v>
      </c>
      <c r="G117" s="37">
        <v>44956.75</v>
      </c>
      <c r="H117" s="37">
        <f t="shared" si="22"/>
        <v>0</v>
      </c>
      <c r="I117" s="37">
        <f t="shared" si="22"/>
        <v>1.0000000000218279E-2</v>
      </c>
      <c r="J117" s="37">
        <f t="shared" si="17"/>
        <v>1.0000000000218279E-2</v>
      </c>
      <c r="K117" s="37">
        <v>316.90389999998399</v>
      </c>
      <c r="L117" s="37">
        <v>0</v>
      </c>
      <c r="M117" s="37">
        <f t="shared" si="21"/>
        <v>0</v>
      </c>
      <c r="N117" s="38">
        <f t="shared" si="21"/>
        <v>2.6500000000578439E-2</v>
      </c>
      <c r="O117" s="36">
        <f t="shared" si="19"/>
        <v>2.6500000000578439E-2</v>
      </c>
      <c r="P117" s="36"/>
      <c r="Q117" s="38">
        <f t="shared" si="20"/>
        <v>316.87739999998342</v>
      </c>
      <c r="R117" s="38" t="str">
        <f t="shared" si="18"/>
        <v xml:space="preserve">№093 </v>
      </c>
    </row>
    <row r="118" spans="1:18">
      <c r="A118" s="8" t="s">
        <v>126</v>
      </c>
      <c r="B118" s="39">
        <v>1609.05</v>
      </c>
      <c r="C118" s="39">
        <v>208.73000000000002</v>
      </c>
      <c r="D118" s="39">
        <v>1817.79</v>
      </c>
      <c r="E118" s="39">
        <v>1609.05</v>
      </c>
      <c r="F118" s="39">
        <v>208.73000000000002</v>
      </c>
      <c r="G118" s="39">
        <v>1817.79</v>
      </c>
      <c r="H118" s="39">
        <f t="shared" si="22"/>
        <v>0</v>
      </c>
      <c r="I118" s="39">
        <f t="shared" si="22"/>
        <v>0</v>
      </c>
      <c r="J118" s="39">
        <f t="shared" si="17"/>
        <v>0</v>
      </c>
      <c r="K118" s="39">
        <v>-377.80819999999926</v>
      </c>
      <c r="L118" s="39">
        <v>192</v>
      </c>
      <c r="M118" s="39">
        <f t="shared" ref="M118:N145" si="23">H118*M$6</f>
        <v>0</v>
      </c>
      <c r="N118" s="3">
        <f t="shared" si="23"/>
        <v>0</v>
      </c>
      <c r="O118" s="8">
        <f t="shared" si="19"/>
        <v>0</v>
      </c>
      <c r="P118" s="8"/>
      <c r="Q118" s="3">
        <f t="shared" si="20"/>
        <v>-185.80819999999926</v>
      </c>
      <c r="R118" s="3" t="str">
        <f t="shared" si="18"/>
        <v xml:space="preserve">№094 </v>
      </c>
    </row>
    <row r="119" spans="1:18">
      <c r="A119" s="36" t="s">
        <v>127</v>
      </c>
      <c r="B119" s="37">
        <v>3600.78</v>
      </c>
      <c r="C119" s="37">
        <v>1782.93</v>
      </c>
      <c r="D119" s="37">
        <v>5383.89</v>
      </c>
      <c r="E119" s="37">
        <v>3696.63</v>
      </c>
      <c r="F119" s="37">
        <v>1839.48</v>
      </c>
      <c r="G119" s="37">
        <v>5536.28</v>
      </c>
      <c r="H119" s="37">
        <f t="shared" si="22"/>
        <v>95.849999999999909</v>
      </c>
      <c r="I119" s="37">
        <f t="shared" si="22"/>
        <v>56.549999999999955</v>
      </c>
      <c r="J119" s="37">
        <f>SUM(H119:I119)</f>
        <v>152.39999999999986</v>
      </c>
      <c r="K119" s="37">
        <v>-500.91529999999875</v>
      </c>
      <c r="L119" s="37">
        <v>0</v>
      </c>
      <c r="M119" s="36">
        <f t="shared" si="23"/>
        <v>653.69699999999943</v>
      </c>
      <c r="N119" s="38">
        <f t="shared" si="23"/>
        <v>149.85749999999987</v>
      </c>
      <c r="O119" s="36">
        <f t="shared" si="19"/>
        <v>803.55449999999928</v>
      </c>
      <c r="P119" s="36"/>
      <c r="Q119" s="38">
        <f t="shared" si="20"/>
        <v>-1304.469799999998</v>
      </c>
      <c r="R119" s="38" t="str">
        <f t="shared" si="18"/>
        <v xml:space="preserve">№095 </v>
      </c>
    </row>
    <row r="120" spans="1:18">
      <c r="A120" s="8" t="s">
        <v>128</v>
      </c>
      <c r="B120" s="39">
        <v>3663.33</v>
      </c>
      <c r="C120" s="39">
        <v>489.79</v>
      </c>
      <c r="D120" s="39">
        <v>4153.13</v>
      </c>
      <c r="E120" s="39">
        <v>3663.77</v>
      </c>
      <c r="F120" s="39">
        <v>489.79</v>
      </c>
      <c r="G120" s="39">
        <v>4153.57</v>
      </c>
      <c r="H120" s="39">
        <f t="shared" si="22"/>
        <v>0.44000000000005457</v>
      </c>
      <c r="I120" s="39">
        <f t="shared" si="22"/>
        <v>0</v>
      </c>
      <c r="J120" s="39">
        <f t="shared" si="17"/>
        <v>0.44000000000005457</v>
      </c>
      <c r="K120" s="39">
        <v>874.93620000000192</v>
      </c>
      <c r="L120" s="39">
        <v>0</v>
      </c>
      <c r="M120" s="45">
        <f t="shared" si="23"/>
        <v>3.0008000000003725</v>
      </c>
      <c r="N120" s="3">
        <f t="shared" si="23"/>
        <v>0</v>
      </c>
      <c r="O120" s="8">
        <f t="shared" si="19"/>
        <v>3.0008000000003725</v>
      </c>
      <c r="P120" s="8"/>
      <c r="Q120" s="3">
        <f t="shared" si="20"/>
        <v>871.93540000000155</v>
      </c>
      <c r="R120" s="3" t="str">
        <f t="shared" si="18"/>
        <v xml:space="preserve">№096 </v>
      </c>
    </row>
    <row r="121" spans="1:18">
      <c r="A121" s="36" t="s">
        <v>129</v>
      </c>
      <c r="B121" s="37">
        <v>4244.71</v>
      </c>
      <c r="C121" s="37">
        <v>2430.9900000000002</v>
      </c>
      <c r="D121" s="37">
        <v>6675.81</v>
      </c>
      <c r="E121" s="37">
        <v>4259.16</v>
      </c>
      <c r="F121" s="37">
        <v>2430.9900000000002</v>
      </c>
      <c r="G121" s="37">
        <v>6690.26</v>
      </c>
      <c r="H121" s="37">
        <f t="shared" si="22"/>
        <v>14.449999999999818</v>
      </c>
      <c r="I121" s="37">
        <f t="shared" si="22"/>
        <v>0</v>
      </c>
      <c r="J121" s="37">
        <f t="shared" si="17"/>
        <v>14.449999999999818</v>
      </c>
      <c r="K121" s="37">
        <v>-388.27945101580167</v>
      </c>
      <c r="L121" s="37">
        <v>0</v>
      </c>
      <c r="M121" s="37">
        <f t="shared" si="23"/>
        <v>98.54899999999877</v>
      </c>
      <c r="N121" s="38">
        <f t="shared" si="23"/>
        <v>0</v>
      </c>
      <c r="O121" s="36">
        <f t="shared" si="19"/>
        <v>98.54899999999877</v>
      </c>
      <c r="P121" s="36"/>
      <c r="Q121" s="38">
        <f t="shared" si="20"/>
        <v>-486.82845101580045</v>
      </c>
      <c r="R121" s="38" t="str">
        <f t="shared" si="18"/>
        <v xml:space="preserve">№097 </v>
      </c>
    </row>
    <row r="122" spans="1:18">
      <c r="A122" s="8" t="s">
        <v>130</v>
      </c>
      <c r="B122" s="39">
        <v>1785.82</v>
      </c>
      <c r="C122" s="39">
        <v>444.96000000000004</v>
      </c>
      <c r="D122" s="39">
        <v>2230.79</v>
      </c>
      <c r="E122" s="39">
        <v>1786.7</v>
      </c>
      <c r="F122" s="39">
        <v>444.97</v>
      </c>
      <c r="G122" s="39">
        <v>2231.6799999999998</v>
      </c>
      <c r="H122" s="39">
        <f t="shared" si="22"/>
        <v>0.88000000000010914</v>
      </c>
      <c r="I122" s="39">
        <f t="shared" si="22"/>
        <v>9.9999999999909051E-3</v>
      </c>
      <c r="J122" s="39">
        <f t="shared" si="17"/>
        <v>0.89000000000010004</v>
      </c>
      <c r="K122" s="39">
        <v>-286.22890000000007</v>
      </c>
      <c r="L122" s="39">
        <v>0</v>
      </c>
      <c r="M122" s="39">
        <f t="shared" si="23"/>
        <v>6.001600000000745</v>
      </c>
      <c r="N122" s="3">
        <f t="shared" si="23"/>
        <v>2.6499999999975897E-2</v>
      </c>
      <c r="O122" s="8">
        <f t="shared" si="19"/>
        <v>6.0281000000007205</v>
      </c>
      <c r="P122" s="8"/>
      <c r="Q122" s="3">
        <f t="shared" si="20"/>
        <v>-292.2570000000008</v>
      </c>
      <c r="R122" s="3" t="str">
        <f t="shared" si="18"/>
        <v xml:space="preserve">№098 </v>
      </c>
    </row>
    <row r="123" spans="1:18" ht="19.5">
      <c r="A123" s="8"/>
      <c r="B123" s="39"/>
      <c r="C123" s="39"/>
      <c r="D123" s="39"/>
      <c r="E123" s="43" t="s">
        <v>32</v>
      </c>
      <c r="F123" s="43"/>
      <c r="G123" s="43"/>
      <c r="H123" s="43"/>
      <c r="I123" s="43"/>
      <c r="J123" s="43"/>
      <c r="K123" s="43"/>
      <c r="L123" s="43"/>
      <c r="M123" s="43"/>
      <c r="N123" s="43"/>
      <c r="O123" s="8"/>
      <c r="P123" s="8"/>
      <c r="Q123" s="3"/>
      <c r="R123" s="3"/>
    </row>
    <row r="124" spans="1:18">
      <c r="A124" s="36" t="s">
        <v>131</v>
      </c>
      <c r="B124" s="37">
        <v>15327.56</v>
      </c>
      <c r="C124" s="37">
        <v>13591.210000000001</v>
      </c>
      <c r="D124" s="37">
        <v>28918.83</v>
      </c>
      <c r="E124" s="37">
        <v>15737.36</v>
      </c>
      <c r="F124" s="37">
        <v>13825.74</v>
      </c>
      <c r="G124" s="37">
        <v>29563.16</v>
      </c>
      <c r="H124" s="37">
        <f t="shared" si="22"/>
        <v>409.80000000000109</v>
      </c>
      <c r="I124" s="37">
        <f t="shared" si="22"/>
        <v>234.52999999999884</v>
      </c>
      <c r="J124" s="37">
        <f t="shared" si="17"/>
        <v>644.32999999999993</v>
      </c>
      <c r="K124" s="37">
        <v>-2988.2946999999958</v>
      </c>
      <c r="L124" s="37">
        <v>3000</v>
      </c>
      <c r="M124" s="37">
        <f t="shared" si="23"/>
        <v>2794.8360000000075</v>
      </c>
      <c r="N124" s="38">
        <f t="shared" si="23"/>
        <v>621.50449999999694</v>
      </c>
      <c r="O124" s="36">
        <f>SUM(M124:N124)</f>
        <v>3416.3405000000043</v>
      </c>
      <c r="P124" s="36"/>
      <c r="Q124" s="38">
        <f t="shared" si="20"/>
        <v>-3404.6352000000006</v>
      </c>
      <c r="R124" s="38" t="str">
        <f t="shared" si="18"/>
        <v xml:space="preserve">№099 </v>
      </c>
    </row>
    <row r="125" spans="1:18">
      <c r="A125" s="8" t="s">
        <v>132</v>
      </c>
      <c r="B125" s="39">
        <v>4.13</v>
      </c>
      <c r="C125" s="39">
        <v>1.7</v>
      </c>
      <c r="D125" s="39">
        <v>5.83</v>
      </c>
      <c r="E125" s="39">
        <v>4.1399999999999997</v>
      </c>
      <c r="F125" s="39">
        <v>1.71</v>
      </c>
      <c r="G125" s="39">
        <v>5.8500000000000005</v>
      </c>
      <c r="H125" s="39">
        <f t="shared" si="22"/>
        <v>9.9999999999997868E-3</v>
      </c>
      <c r="I125" s="39">
        <f t="shared" si="22"/>
        <v>1.0000000000000009E-2</v>
      </c>
      <c r="J125" s="39">
        <f t="shared" si="17"/>
        <v>1.9999999999999796E-2</v>
      </c>
      <c r="K125" s="39">
        <v>-0.68379999999999908</v>
      </c>
      <c r="L125" s="39">
        <v>0</v>
      </c>
      <c r="M125" s="39">
        <f t="shared" si="23"/>
        <v>6.8199999999998553E-2</v>
      </c>
      <c r="N125" s="3">
        <f t="shared" si="23"/>
        <v>2.6500000000000024E-2</v>
      </c>
      <c r="O125" s="8">
        <f t="shared" si="19"/>
        <v>9.4699999999998577E-2</v>
      </c>
      <c r="P125" s="8"/>
      <c r="Q125" s="3">
        <f t="shared" si="20"/>
        <v>-0.77849999999999764</v>
      </c>
      <c r="R125" s="3" t="str">
        <f t="shared" si="18"/>
        <v>№100</v>
      </c>
    </row>
    <row r="126" spans="1:18">
      <c r="A126" s="36" t="s">
        <v>133</v>
      </c>
      <c r="B126" s="37">
        <v>6996.37</v>
      </c>
      <c r="C126" s="37">
        <v>2375.62</v>
      </c>
      <c r="D126" s="37">
        <v>9372.14</v>
      </c>
      <c r="E126" s="37">
        <v>7054.63</v>
      </c>
      <c r="F126" s="37">
        <v>2407.9500000000003</v>
      </c>
      <c r="G126" s="37">
        <v>9462.73</v>
      </c>
      <c r="H126" s="37">
        <f t="shared" si="22"/>
        <v>58.260000000000218</v>
      </c>
      <c r="I126" s="37">
        <f t="shared" si="22"/>
        <v>32.330000000000382</v>
      </c>
      <c r="J126" s="37">
        <f t="shared" si="17"/>
        <v>90.5900000000006</v>
      </c>
      <c r="K126" s="37">
        <v>-1656.8186999999984</v>
      </c>
      <c r="L126" s="37">
        <v>1656.82</v>
      </c>
      <c r="M126" s="37">
        <f t="shared" si="23"/>
        <v>397.33320000000151</v>
      </c>
      <c r="N126" s="38">
        <f t="shared" si="23"/>
        <v>85.674500000001004</v>
      </c>
      <c r="O126" s="36">
        <f t="shared" si="19"/>
        <v>483.0077000000025</v>
      </c>
      <c r="P126" s="36"/>
      <c r="Q126" s="38">
        <f t="shared" si="20"/>
        <v>-483.00640000000089</v>
      </c>
      <c r="R126" s="38" t="str">
        <f t="shared" si="18"/>
        <v xml:space="preserve">№101 </v>
      </c>
    </row>
    <row r="127" spans="1:18">
      <c r="A127" s="8" t="s">
        <v>134</v>
      </c>
      <c r="B127" s="39">
        <v>32759.525000000001</v>
      </c>
      <c r="C127" s="39">
        <v>16090.768</v>
      </c>
      <c r="D127" s="39">
        <v>48850.292999999998</v>
      </c>
      <c r="E127" s="39">
        <v>32759.525000000001</v>
      </c>
      <c r="F127" s="39">
        <v>16090.768</v>
      </c>
      <c r="G127" s="39">
        <v>48850.292999999998</v>
      </c>
      <c r="H127" s="39">
        <f t="shared" si="22"/>
        <v>0</v>
      </c>
      <c r="I127" s="39">
        <f t="shared" si="22"/>
        <v>0</v>
      </c>
      <c r="J127" s="39">
        <f t="shared" si="17"/>
        <v>0</v>
      </c>
      <c r="K127" s="39">
        <v>-683.76899000001026</v>
      </c>
      <c r="L127" s="39">
        <v>670</v>
      </c>
      <c r="M127" s="45">
        <f t="shared" si="23"/>
        <v>0</v>
      </c>
      <c r="N127" s="3">
        <f t="shared" si="23"/>
        <v>0</v>
      </c>
      <c r="O127" s="8">
        <f t="shared" si="19"/>
        <v>0</v>
      </c>
      <c r="P127" s="8"/>
      <c r="Q127" s="3">
        <f t="shared" si="20"/>
        <v>-13.768990000010263</v>
      </c>
      <c r="R127" s="3" t="str">
        <f t="shared" si="18"/>
        <v>№102</v>
      </c>
    </row>
    <row r="128" spans="1:18">
      <c r="A128" s="36" t="s">
        <v>135</v>
      </c>
      <c r="B128" s="37">
        <v>23.62</v>
      </c>
      <c r="C128" s="37">
        <v>882.08</v>
      </c>
      <c r="D128" s="37">
        <v>905.73</v>
      </c>
      <c r="E128" s="37">
        <v>23.8</v>
      </c>
      <c r="F128" s="37">
        <v>882.08</v>
      </c>
      <c r="G128" s="37">
        <v>905.9</v>
      </c>
      <c r="H128" s="37">
        <f t="shared" si="22"/>
        <v>0.17999999999999972</v>
      </c>
      <c r="I128" s="37">
        <f t="shared" si="22"/>
        <v>0</v>
      </c>
      <c r="J128" s="37">
        <f t="shared" si="17"/>
        <v>0.17999999999999972</v>
      </c>
      <c r="K128" s="37">
        <v>-19.089500000000008</v>
      </c>
      <c r="L128" s="37">
        <v>0</v>
      </c>
      <c r="M128" s="37">
        <f t="shared" si="23"/>
        <v>1.227599999999998</v>
      </c>
      <c r="N128" s="38">
        <f t="shared" si="23"/>
        <v>0</v>
      </c>
      <c r="O128" s="36">
        <f t="shared" si="19"/>
        <v>1.227599999999998</v>
      </c>
      <c r="P128" s="36"/>
      <c r="Q128" s="38">
        <f t="shared" si="20"/>
        <v>-20.317100000000007</v>
      </c>
      <c r="R128" s="38" t="str">
        <f t="shared" si="18"/>
        <v xml:space="preserve">№103 </v>
      </c>
    </row>
    <row r="129" spans="1:18">
      <c r="A129" s="8" t="s">
        <v>136</v>
      </c>
      <c r="B129" s="39">
        <v>3275.7400000000002</v>
      </c>
      <c r="C129" s="39">
        <v>12520.27</v>
      </c>
      <c r="D129" s="39">
        <v>15796.07</v>
      </c>
      <c r="E129" s="39">
        <v>3275.7400000000002</v>
      </c>
      <c r="F129" s="39">
        <v>12786.94</v>
      </c>
      <c r="G129" s="39">
        <v>16062.74</v>
      </c>
      <c r="H129" s="39">
        <f t="shared" si="22"/>
        <v>0</v>
      </c>
      <c r="I129" s="39">
        <f t="shared" si="22"/>
        <v>266.67000000000007</v>
      </c>
      <c r="J129" s="39">
        <f t="shared" si="17"/>
        <v>266.67000000000007</v>
      </c>
      <c r="K129" s="39">
        <v>-946.46920000000478</v>
      </c>
      <c r="L129" s="39">
        <v>0</v>
      </c>
      <c r="M129" s="45">
        <f t="shared" si="23"/>
        <v>0</v>
      </c>
      <c r="N129" s="3">
        <f t="shared" si="23"/>
        <v>706.67550000000017</v>
      </c>
      <c r="O129" s="8">
        <f t="shared" si="19"/>
        <v>706.67550000000017</v>
      </c>
      <c r="P129" s="8"/>
      <c r="Q129" s="3">
        <f t="shared" si="20"/>
        <v>-1653.1447000000048</v>
      </c>
      <c r="R129" s="3" t="str">
        <f t="shared" si="18"/>
        <v xml:space="preserve">№104 </v>
      </c>
    </row>
    <row r="130" spans="1:18">
      <c r="A130" s="36" t="s">
        <v>137</v>
      </c>
      <c r="B130" s="37">
        <v>9806.51</v>
      </c>
      <c r="C130" s="37">
        <v>4442.37</v>
      </c>
      <c r="D130" s="37">
        <v>14248.93</v>
      </c>
      <c r="E130" s="37">
        <v>11239.83</v>
      </c>
      <c r="F130" s="37">
        <v>5087.9800000000005</v>
      </c>
      <c r="G130" s="37">
        <v>16327.86</v>
      </c>
      <c r="H130" s="37">
        <f t="shared" ref="H130:I136" si="24">E130-B130</f>
        <v>1433.3199999999997</v>
      </c>
      <c r="I130" s="37">
        <f t="shared" si="24"/>
        <v>645.61000000000058</v>
      </c>
      <c r="J130" s="37">
        <f t="shared" si="17"/>
        <v>2078.9300000000003</v>
      </c>
      <c r="K130" s="37">
        <v>-7242.3298999999997</v>
      </c>
      <c r="L130" s="37">
        <v>0</v>
      </c>
      <c r="M130" s="37">
        <f t="shared" si="23"/>
        <v>9775.2423999999992</v>
      </c>
      <c r="N130" s="38">
        <f t="shared" si="23"/>
        <v>1710.8665000000015</v>
      </c>
      <c r="O130" s="36">
        <f t="shared" si="19"/>
        <v>11486.108900000001</v>
      </c>
      <c r="P130" s="36"/>
      <c r="Q130" s="38">
        <f t="shared" si="20"/>
        <v>-18728.4388</v>
      </c>
      <c r="R130" s="38" t="str">
        <f t="shared" si="18"/>
        <v>№104б</v>
      </c>
    </row>
    <row r="131" spans="1:18">
      <c r="A131" s="8" t="s">
        <v>138</v>
      </c>
      <c r="B131" s="39">
        <v>4435.91</v>
      </c>
      <c r="C131" s="39">
        <v>948.86</v>
      </c>
      <c r="D131" s="39">
        <v>5384.79</v>
      </c>
      <c r="E131" s="39">
        <v>4588.1500000000005</v>
      </c>
      <c r="F131" s="39">
        <v>1025.79</v>
      </c>
      <c r="G131" s="39">
        <v>5613.96</v>
      </c>
      <c r="H131" s="39">
        <f t="shared" si="24"/>
        <v>152.24000000000069</v>
      </c>
      <c r="I131" s="39">
        <f t="shared" si="24"/>
        <v>76.92999999999995</v>
      </c>
      <c r="J131" s="39">
        <f t="shared" si="17"/>
        <v>229.17000000000064</v>
      </c>
      <c r="K131" s="39">
        <v>-541.97169999999903</v>
      </c>
      <c r="L131" s="39">
        <v>0</v>
      </c>
      <c r="M131" s="39">
        <f t="shared" si="23"/>
        <v>1038.2768000000049</v>
      </c>
      <c r="N131" s="3">
        <f t="shared" si="23"/>
        <v>203.86449999999985</v>
      </c>
      <c r="O131" s="8">
        <f t="shared" si="19"/>
        <v>1242.1413000000048</v>
      </c>
      <c r="P131" s="8"/>
      <c r="Q131" s="3">
        <f t="shared" si="20"/>
        <v>-1784.1130000000039</v>
      </c>
      <c r="R131" s="3" t="str">
        <f t="shared" si="18"/>
        <v xml:space="preserve">№105 </v>
      </c>
    </row>
    <row r="132" spans="1:18">
      <c r="A132" s="36" t="s">
        <v>139</v>
      </c>
      <c r="B132" s="37">
        <v>1238.54</v>
      </c>
      <c r="C132" s="37">
        <v>663.09</v>
      </c>
      <c r="D132" s="37">
        <v>1901.64</v>
      </c>
      <c r="E132" s="37">
        <v>1238.55</v>
      </c>
      <c r="F132" s="37">
        <v>663.09</v>
      </c>
      <c r="G132" s="37">
        <v>1901.65</v>
      </c>
      <c r="H132" s="37">
        <f t="shared" si="24"/>
        <v>9.9999999999909051E-3</v>
      </c>
      <c r="I132" s="37">
        <f t="shared" si="24"/>
        <v>0</v>
      </c>
      <c r="J132" s="37">
        <f t="shared" si="17"/>
        <v>9.9999999999909051E-3</v>
      </c>
      <c r="K132" s="37">
        <v>-130.31029999999959</v>
      </c>
      <c r="L132" s="37">
        <v>0</v>
      </c>
      <c r="M132" s="37">
        <f t="shared" si="23"/>
        <v>6.8199999999937977E-2</v>
      </c>
      <c r="N132" s="38">
        <f t="shared" si="23"/>
        <v>0</v>
      </c>
      <c r="O132" s="36">
        <f t="shared" si="19"/>
        <v>6.8199999999937977E-2</v>
      </c>
      <c r="P132" s="36"/>
      <c r="Q132" s="38">
        <f t="shared" si="20"/>
        <v>-130.37849999999952</v>
      </c>
      <c r="R132" s="38" t="str">
        <f t="shared" si="18"/>
        <v xml:space="preserve">№106 </v>
      </c>
    </row>
    <row r="133" spans="1:18">
      <c r="A133" s="8" t="s">
        <v>140</v>
      </c>
      <c r="B133" s="39">
        <v>16655.68</v>
      </c>
      <c r="C133" s="39">
        <v>7618.51</v>
      </c>
      <c r="D133" s="39">
        <v>24274.2</v>
      </c>
      <c r="E133" s="39">
        <v>16916.8</v>
      </c>
      <c r="F133" s="39">
        <v>7806.6900000000005</v>
      </c>
      <c r="G133" s="39">
        <v>24723.49</v>
      </c>
      <c r="H133" s="39">
        <f t="shared" si="24"/>
        <v>261.11999999999898</v>
      </c>
      <c r="I133" s="39">
        <f t="shared" si="24"/>
        <v>188.18000000000029</v>
      </c>
      <c r="J133" s="39">
        <f t="shared" si="17"/>
        <v>449.29999999999927</v>
      </c>
      <c r="K133" s="39">
        <v>-2665.4506779685908</v>
      </c>
      <c r="L133" s="39">
        <v>2670</v>
      </c>
      <c r="M133" s="39">
        <f t="shared" si="23"/>
        <v>1780.838399999993</v>
      </c>
      <c r="N133" s="3">
        <f t="shared" si="23"/>
        <v>498.67700000000076</v>
      </c>
      <c r="O133" s="8">
        <f t="shared" si="19"/>
        <v>2279.5153999999939</v>
      </c>
      <c r="P133" s="8"/>
      <c r="Q133" s="3">
        <f t="shared" si="20"/>
        <v>-2274.9660779685846</v>
      </c>
      <c r="R133" s="3" t="str">
        <f t="shared" si="18"/>
        <v xml:space="preserve">№107 </v>
      </c>
    </row>
    <row r="134" spans="1:18">
      <c r="A134" s="36" t="s">
        <v>141</v>
      </c>
      <c r="B134" s="37">
        <v>9972.48</v>
      </c>
      <c r="C134" s="37">
        <v>6295.8</v>
      </c>
      <c r="D134" s="37">
        <v>16268.29</v>
      </c>
      <c r="E134" s="37">
        <v>9972.48</v>
      </c>
      <c r="F134" s="37">
        <v>6295.8</v>
      </c>
      <c r="G134" s="37">
        <v>16268.29</v>
      </c>
      <c r="H134" s="37">
        <f t="shared" si="24"/>
        <v>0</v>
      </c>
      <c r="I134" s="37">
        <f t="shared" si="24"/>
        <v>0</v>
      </c>
      <c r="J134" s="37">
        <f t="shared" si="17"/>
        <v>0</v>
      </c>
      <c r="K134" s="37">
        <v>-4343.0806999999932</v>
      </c>
      <c r="L134" s="37">
        <v>4400</v>
      </c>
      <c r="M134" s="37">
        <f t="shared" si="23"/>
        <v>0</v>
      </c>
      <c r="N134" s="38">
        <f t="shared" si="23"/>
        <v>0</v>
      </c>
      <c r="O134" s="36">
        <f t="shared" si="19"/>
        <v>0</v>
      </c>
      <c r="P134" s="36"/>
      <c r="Q134" s="38">
        <f t="shared" si="20"/>
        <v>56.919300000006842</v>
      </c>
      <c r="R134" s="38" t="str">
        <f t="shared" si="18"/>
        <v xml:space="preserve">№108 </v>
      </c>
    </row>
    <row r="135" spans="1:18">
      <c r="A135" s="8" t="s">
        <v>142</v>
      </c>
      <c r="B135" s="39">
        <v>1301.02</v>
      </c>
      <c r="C135" s="39">
        <v>1449.26</v>
      </c>
      <c r="D135" s="39">
        <v>2750.29</v>
      </c>
      <c r="E135" s="39">
        <v>1303.93</v>
      </c>
      <c r="F135" s="39">
        <v>1449.29</v>
      </c>
      <c r="G135" s="39">
        <v>2753.23</v>
      </c>
      <c r="H135" s="39">
        <f t="shared" si="24"/>
        <v>2.9100000000000819</v>
      </c>
      <c r="I135" s="39">
        <f t="shared" si="24"/>
        <v>2.9999999999972715E-2</v>
      </c>
      <c r="J135" s="39">
        <f t="shared" si="17"/>
        <v>2.9400000000000546</v>
      </c>
      <c r="K135" s="39">
        <v>-2260.1356000000001</v>
      </c>
      <c r="L135" s="39">
        <v>2200</v>
      </c>
      <c r="M135" s="39">
        <f t="shared" si="23"/>
        <v>19.846200000000557</v>
      </c>
      <c r="N135" s="3">
        <f t="shared" si="23"/>
        <v>7.9499999999927698E-2</v>
      </c>
      <c r="O135" s="8">
        <f t="shared" si="19"/>
        <v>19.925700000000486</v>
      </c>
      <c r="P135" s="8"/>
      <c r="Q135" s="3">
        <f t="shared" si="20"/>
        <v>-80.061300000000756</v>
      </c>
      <c r="R135" s="3" t="str">
        <f t="shared" si="18"/>
        <v xml:space="preserve">№109 </v>
      </c>
    </row>
    <row r="136" spans="1:18">
      <c r="A136" s="36" t="s">
        <v>143</v>
      </c>
      <c r="B136" s="37">
        <v>11748.41</v>
      </c>
      <c r="C136" s="37">
        <v>6082.33</v>
      </c>
      <c r="D136" s="37">
        <v>17830.84</v>
      </c>
      <c r="E136" s="37">
        <v>12229.95</v>
      </c>
      <c r="F136" s="37">
        <v>6374.33</v>
      </c>
      <c r="G136" s="37">
        <v>18604.37</v>
      </c>
      <c r="H136" s="37">
        <f t="shared" si="24"/>
        <v>481.54000000000087</v>
      </c>
      <c r="I136" s="37">
        <f t="shared" si="24"/>
        <v>292</v>
      </c>
      <c r="J136" s="37">
        <f t="shared" si="17"/>
        <v>773.54000000000087</v>
      </c>
      <c r="K136" s="37">
        <v>-8503.9523999999983</v>
      </c>
      <c r="L136" s="37">
        <v>0</v>
      </c>
      <c r="M136" s="37">
        <f t="shared" si="23"/>
        <v>3284.102800000006</v>
      </c>
      <c r="N136" s="38">
        <f t="shared" si="23"/>
        <v>773.8</v>
      </c>
      <c r="O136" s="36">
        <f t="shared" si="19"/>
        <v>4057.9028000000062</v>
      </c>
      <c r="P136" s="36"/>
      <c r="Q136" s="38">
        <f t="shared" si="20"/>
        <v>-12561.855200000005</v>
      </c>
      <c r="R136" s="38" t="str">
        <f t="shared" si="18"/>
        <v xml:space="preserve">№110 </v>
      </c>
    </row>
    <row r="137" spans="1:18">
      <c r="A137" s="8" t="s">
        <v>144</v>
      </c>
      <c r="B137" s="39"/>
      <c r="C137" s="39"/>
      <c r="D137" s="39"/>
      <c r="E137" s="39"/>
      <c r="F137" s="39"/>
      <c r="G137" s="39"/>
      <c r="H137" s="39"/>
      <c r="I137" s="39"/>
      <c r="J137" s="39"/>
      <c r="K137" s="39">
        <v>402.83109999999988</v>
      </c>
      <c r="L137" s="39">
        <v>0</v>
      </c>
      <c r="M137" s="45">
        <f t="shared" si="23"/>
        <v>0</v>
      </c>
      <c r="N137" s="3">
        <f t="shared" si="23"/>
        <v>0</v>
      </c>
      <c r="O137" s="8">
        <f t="shared" si="19"/>
        <v>0</v>
      </c>
      <c r="P137" s="8"/>
      <c r="Q137" s="3">
        <f t="shared" si="20"/>
        <v>402.83109999999988</v>
      </c>
      <c r="R137" s="3" t="str">
        <f t="shared" si="18"/>
        <v xml:space="preserve">№111 </v>
      </c>
    </row>
    <row r="138" spans="1:18">
      <c r="A138" s="36" t="s">
        <v>145</v>
      </c>
      <c r="B138" s="37">
        <v>6347.17</v>
      </c>
      <c r="C138" s="37">
        <v>1391.43</v>
      </c>
      <c r="D138" s="37">
        <v>7738.6100000000006</v>
      </c>
      <c r="E138" s="37">
        <v>6347.17</v>
      </c>
      <c r="F138" s="37">
        <v>1391.43</v>
      </c>
      <c r="G138" s="37">
        <v>7738.6100000000006</v>
      </c>
      <c r="H138" s="37">
        <f t="shared" ref="H138:I145" si="25">E138-B138</f>
        <v>0</v>
      </c>
      <c r="I138" s="37">
        <f t="shared" si="25"/>
        <v>0</v>
      </c>
      <c r="J138" s="37">
        <f t="shared" si="17"/>
        <v>0</v>
      </c>
      <c r="K138" s="37">
        <v>-1409.684200000002</v>
      </c>
      <c r="L138" s="37">
        <v>1409.68</v>
      </c>
      <c r="M138" s="37">
        <f t="shared" si="23"/>
        <v>0</v>
      </c>
      <c r="N138" s="38">
        <f t="shared" si="23"/>
        <v>0</v>
      </c>
      <c r="O138" s="36">
        <f t="shared" si="19"/>
        <v>0</v>
      </c>
      <c r="P138" s="36"/>
      <c r="Q138" s="38">
        <f t="shared" si="20"/>
        <v>-4.2000000019015715E-3</v>
      </c>
      <c r="R138" s="38" t="str">
        <f t="shared" si="18"/>
        <v xml:space="preserve">№112 </v>
      </c>
    </row>
    <row r="139" spans="1:18">
      <c r="A139" s="8" t="s">
        <v>146</v>
      </c>
      <c r="B139" s="39">
        <v>4065.83</v>
      </c>
      <c r="C139" s="39">
        <v>1568.64</v>
      </c>
      <c r="D139" s="39">
        <v>5634.4800000000005</v>
      </c>
      <c r="E139" s="39">
        <v>4065.83</v>
      </c>
      <c r="F139" s="39">
        <v>1568.64</v>
      </c>
      <c r="G139" s="39">
        <v>5634.4800000000005</v>
      </c>
      <c r="H139" s="39">
        <f t="shared" si="25"/>
        <v>0</v>
      </c>
      <c r="I139" s="39">
        <f t="shared" si="25"/>
        <v>0</v>
      </c>
      <c r="J139" s="39">
        <f t="shared" si="17"/>
        <v>0</v>
      </c>
      <c r="K139" s="39">
        <v>225.8644000000013</v>
      </c>
      <c r="L139" s="39">
        <v>0</v>
      </c>
      <c r="M139" s="39">
        <f t="shared" si="23"/>
        <v>0</v>
      </c>
      <c r="N139" s="3">
        <f t="shared" si="23"/>
        <v>0</v>
      </c>
      <c r="O139" s="8">
        <f t="shared" si="19"/>
        <v>0</v>
      </c>
      <c r="P139" s="8"/>
      <c r="Q139" s="3">
        <f t="shared" si="20"/>
        <v>225.8644000000013</v>
      </c>
      <c r="R139" s="3" t="str">
        <f t="shared" si="18"/>
        <v xml:space="preserve">№113 </v>
      </c>
    </row>
    <row r="140" spans="1:18">
      <c r="A140" s="36" t="s">
        <v>147</v>
      </c>
      <c r="B140" s="37">
        <v>12806.06</v>
      </c>
      <c r="C140" s="37">
        <v>4061.4500000000003</v>
      </c>
      <c r="D140" s="37">
        <v>16867.52</v>
      </c>
      <c r="E140" s="37">
        <v>13002.91</v>
      </c>
      <c r="F140" s="37">
        <v>4166.7300000000005</v>
      </c>
      <c r="G140" s="37">
        <v>17169.650000000001</v>
      </c>
      <c r="H140" s="37">
        <f t="shared" si="25"/>
        <v>196.85000000000036</v>
      </c>
      <c r="I140" s="37">
        <f t="shared" si="25"/>
        <v>105.2800000000002</v>
      </c>
      <c r="J140" s="37">
        <f t="shared" si="17"/>
        <v>302.13000000000056</v>
      </c>
      <c r="K140" s="37">
        <v>-5438.6148999999941</v>
      </c>
      <c r="L140" s="37">
        <v>0</v>
      </c>
      <c r="M140" s="37">
        <f t="shared" si="23"/>
        <v>1342.5170000000026</v>
      </c>
      <c r="N140" s="38">
        <f t="shared" si="23"/>
        <v>278.99200000000053</v>
      </c>
      <c r="O140" s="36">
        <f t="shared" si="19"/>
        <v>1621.5090000000032</v>
      </c>
      <c r="P140" s="36"/>
      <c r="Q140" s="38">
        <f t="shared" si="20"/>
        <v>-7060.1238999999969</v>
      </c>
      <c r="R140" s="38" t="str">
        <f t="shared" si="18"/>
        <v xml:space="preserve">№114 </v>
      </c>
    </row>
    <row r="141" spans="1:18">
      <c r="A141" s="8" t="s">
        <v>148</v>
      </c>
      <c r="B141" s="39">
        <v>1087.74</v>
      </c>
      <c r="C141" s="39">
        <v>289.81</v>
      </c>
      <c r="D141" s="39">
        <v>1377.69</v>
      </c>
      <c r="E141" s="39">
        <v>1087.77</v>
      </c>
      <c r="F141" s="39">
        <v>289.83</v>
      </c>
      <c r="G141" s="39">
        <v>1377.75</v>
      </c>
      <c r="H141" s="39">
        <f t="shared" si="25"/>
        <v>2.9999999999972715E-2</v>
      </c>
      <c r="I141" s="39">
        <f t="shared" si="25"/>
        <v>1.999999999998181E-2</v>
      </c>
      <c r="J141" s="39">
        <f t="shared" si="17"/>
        <v>4.9999999999954525E-2</v>
      </c>
      <c r="K141" s="39">
        <v>163.59410000000017</v>
      </c>
      <c r="L141" s="39">
        <v>0</v>
      </c>
      <c r="M141" s="39">
        <f t="shared" si="23"/>
        <v>0.20459999999981393</v>
      </c>
      <c r="N141" s="3">
        <f t="shared" si="23"/>
        <v>5.2999999999951794E-2</v>
      </c>
      <c r="O141" s="8">
        <f t="shared" si="19"/>
        <v>0.25759999999976574</v>
      </c>
      <c r="P141" s="8"/>
      <c r="Q141" s="3">
        <f t="shared" si="20"/>
        <v>163.3365000000004</v>
      </c>
      <c r="R141" s="3" t="str">
        <f t="shared" si="18"/>
        <v xml:space="preserve">№115 </v>
      </c>
    </row>
    <row r="142" spans="1:18">
      <c r="A142" s="36" t="s">
        <v>149</v>
      </c>
      <c r="B142" s="37">
        <v>6640.6</v>
      </c>
      <c r="C142" s="37">
        <v>4447.7700000000004</v>
      </c>
      <c r="D142" s="37">
        <v>11088.380000000001</v>
      </c>
      <c r="E142" s="37">
        <v>6696.71</v>
      </c>
      <c r="F142" s="37">
        <v>4490.66</v>
      </c>
      <c r="G142" s="37">
        <v>11187.37</v>
      </c>
      <c r="H142" s="37">
        <f t="shared" si="25"/>
        <v>56.109999999999673</v>
      </c>
      <c r="I142" s="37">
        <f t="shared" si="25"/>
        <v>42.889999999999418</v>
      </c>
      <c r="J142" s="37">
        <f t="shared" si="17"/>
        <v>98.999999999999091</v>
      </c>
      <c r="K142" s="37">
        <v>-21397.15140000001</v>
      </c>
      <c r="L142" s="37">
        <v>500</v>
      </c>
      <c r="M142" s="37">
        <f t="shared" si="23"/>
        <v>382.67019999999781</v>
      </c>
      <c r="N142" s="38">
        <f t="shared" si="23"/>
        <v>113.65849999999845</v>
      </c>
      <c r="O142" s="36">
        <f t="shared" si="19"/>
        <v>496.32869999999627</v>
      </c>
      <c r="P142" s="36"/>
      <c r="Q142" s="38">
        <f t="shared" si="20"/>
        <v>-21393.480100000004</v>
      </c>
      <c r="R142" s="38" t="str">
        <f t="shared" si="18"/>
        <v xml:space="preserve">№116 </v>
      </c>
    </row>
    <row r="143" spans="1:18">
      <c r="A143" s="8" t="s">
        <v>150</v>
      </c>
      <c r="B143" s="39">
        <v>18774.14</v>
      </c>
      <c r="C143" s="39">
        <v>11918.73</v>
      </c>
      <c r="D143" s="39">
        <v>30692.880000000001</v>
      </c>
      <c r="E143" s="39">
        <v>19524.05</v>
      </c>
      <c r="F143" s="39">
        <v>12194.07</v>
      </c>
      <c r="G143" s="39">
        <v>31718.14</v>
      </c>
      <c r="H143" s="39">
        <f t="shared" si="25"/>
        <v>749.90999999999985</v>
      </c>
      <c r="I143" s="39">
        <f t="shared" si="25"/>
        <v>275.34000000000015</v>
      </c>
      <c r="J143" s="39">
        <f t="shared" si="17"/>
        <v>1025.25</v>
      </c>
      <c r="K143" s="39">
        <v>-4569.2430999999988</v>
      </c>
      <c r="L143" s="39">
        <v>5000</v>
      </c>
      <c r="M143" s="39">
        <f t="shared" si="23"/>
        <v>5114.386199999999</v>
      </c>
      <c r="N143" s="3">
        <f t="shared" si="23"/>
        <v>729.65100000000041</v>
      </c>
      <c r="O143" s="8">
        <f t="shared" si="19"/>
        <v>5844.0371999999998</v>
      </c>
      <c r="P143" s="8"/>
      <c r="Q143" s="3">
        <f t="shared" si="20"/>
        <v>-5413.2802999999985</v>
      </c>
      <c r="R143" s="3" t="str">
        <f t="shared" si="18"/>
        <v xml:space="preserve">№117 </v>
      </c>
    </row>
    <row r="144" spans="1:18" ht="19.5">
      <c r="A144" s="8"/>
      <c r="B144" s="39"/>
      <c r="C144" s="39"/>
      <c r="D144" s="39"/>
      <c r="E144" s="43" t="s">
        <v>32</v>
      </c>
      <c r="F144" s="43"/>
      <c r="G144" s="43"/>
      <c r="H144" s="43"/>
      <c r="I144" s="43"/>
      <c r="J144" s="43"/>
      <c r="K144" s="43"/>
      <c r="L144" s="43"/>
      <c r="M144" s="43"/>
      <c r="N144" s="43"/>
      <c r="O144" s="8"/>
      <c r="P144" s="8"/>
      <c r="Q144" s="3"/>
      <c r="R144" s="3"/>
    </row>
    <row r="145" spans="1:18">
      <c r="A145" s="36" t="s">
        <v>151</v>
      </c>
      <c r="B145" s="37">
        <v>6637.26</v>
      </c>
      <c r="C145" s="37">
        <v>2985.9</v>
      </c>
      <c r="D145" s="37">
        <v>9623.17</v>
      </c>
      <c r="E145" s="37">
        <v>6875.63</v>
      </c>
      <c r="F145" s="37">
        <v>3056.18</v>
      </c>
      <c r="G145" s="37">
        <v>9931.81</v>
      </c>
      <c r="H145" s="37">
        <f t="shared" si="25"/>
        <v>238.36999999999989</v>
      </c>
      <c r="I145" s="37">
        <f t="shared" si="25"/>
        <v>70.279999999999745</v>
      </c>
      <c r="J145" s="37">
        <f t="shared" si="17"/>
        <v>308.64999999999964</v>
      </c>
      <c r="K145" s="37">
        <v>-2386.1655000000019</v>
      </c>
      <c r="L145" s="37">
        <v>2386.17</v>
      </c>
      <c r="M145" s="37">
        <f t="shared" si="23"/>
        <v>1625.6833999999992</v>
      </c>
      <c r="N145" s="38">
        <f t="shared" si="23"/>
        <v>186.24199999999931</v>
      </c>
      <c r="O145" s="36">
        <f t="shared" si="19"/>
        <v>1811.9253999999985</v>
      </c>
      <c r="P145" s="36"/>
      <c r="Q145" s="38">
        <f t="shared" ref="Q145:Q208" si="26">K145-O145+L145+P145</f>
        <v>-1811.9209000000001</v>
      </c>
      <c r="R145" s="38" t="str">
        <f t="shared" si="18"/>
        <v xml:space="preserve">№118 </v>
      </c>
    </row>
    <row r="146" spans="1:18">
      <c r="A146" s="8" t="s">
        <v>152</v>
      </c>
      <c r="B146" s="39"/>
      <c r="C146" s="39"/>
      <c r="D146" s="39"/>
      <c r="E146" s="39"/>
      <c r="F146" s="39"/>
      <c r="G146" s="39"/>
      <c r="H146" s="39"/>
      <c r="I146" s="39"/>
      <c r="J146" s="39">
        <f t="shared" ref="J146:J210" si="27">SUM(H146:I146)</f>
        <v>0</v>
      </c>
      <c r="K146" s="39">
        <v>0</v>
      </c>
      <c r="L146" s="39">
        <v>0</v>
      </c>
      <c r="M146" s="45"/>
      <c r="N146" s="3"/>
      <c r="O146" s="8"/>
      <c r="P146" s="8"/>
      <c r="Q146" s="3">
        <f t="shared" si="26"/>
        <v>0</v>
      </c>
      <c r="R146" s="3" t="str">
        <f t="shared" ref="R146:R211" si="28">A146</f>
        <v>№118а не установлен</v>
      </c>
    </row>
    <row r="147" spans="1:18">
      <c r="A147" s="36" t="s">
        <v>153</v>
      </c>
      <c r="B147" s="37">
        <v>4724.3500000000004</v>
      </c>
      <c r="C147" s="37">
        <v>5411.13</v>
      </c>
      <c r="D147" s="37">
        <v>10135.5</v>
      </c>
      <c r="E147" s="37">
        <v>4792.4400000000005</v>
      </c>
      <c r="F147" s="37">
        <v>5488.53</v>
      </c>
      <c r="G147" s="37">
        <v>10280.98</v>
      </c>
      <c r="H147" s="37">
        <f>E147-B147</f>
        <v>68.090000000000146</v>
      </c>
      <c r="I147" s="37">
        <f>F147-C147</f>
        <v>77.399999999999636</v>
      </c>
      <c r="J147" s="37">
        <f t="shared" si="27"/>
        <v>145.48999999999978</v>
      </c>
      <c r="K147" s="37">
        <v>-1158.5977000000021</v>
      </c>
      <c r="L147" s="37">
        <v>0</v>
      </c>
      <c r="M147" s="37">
        <f>H147*M$6</f>
        <v>464.37380000000104</v>
      </c>
      <c r="N147" s="38">
        <f>I147*N$6</f>
        <v>205.10999999999902</v>
      </c>
      <c r="O147" s="36">
        <f t="shared" ref="O147:O213" si="29">SUM(M147:N147)</f>
        <v>669.48380000000009</v>
      </c>
      <c r="P147" s="36"/>
      <c r="Q147" s="38">
        <f t="shared" si="26"/>
        <v>-1828.0815000000021</v>
      </c>
      <c r="R147" s="38" t="str">
        <f t="shared" si="28"/>
        <v xml:space="preserve">№119 </v>
      </c>
    </row>
    <row r="148" spans="1:18">
      <c r="A148" s="8" t="s">
        <v>154</v>
      </c>
      <c r="B148" s="39"/>
      <c r="C148" s="39"/>
      <c r="D148" s="39"/>
      <c r="E148" s="39"/>
      <c r="F148" s="39"/>
      <c r="G148" s="39"/>
      <c r="H148" s="39"/>
      <c r="I148" s="39"/>
      <c r="J148" s="39">
        <f t="shared" si="27"/>
        <v>0</v>
      </c>
      <c r="K148" s="39">
        <v>0</v>
      </c>
      <c r="L148" s="39">
        <v>0</v>
      </c>
      <c r="M148" s="39"/>
      <c r="N148" s="3"/>
      <c r="O148" s="8"/>
      <c r="P148" s="8"/>
      <c r="Q148" s="3">
        <f t="shared" si="26"/>
        <v>0</v>
      </c>
      <c r="R148" s="3" t="str">
        <f t="shared" si="28"/>
        <v>№120  снят</v>
      </c>
    </row>
    <row r="149" spans="1:18">
      <c r="A149" s="36" t="s">
        <v>155</v>
      </c>
      <c r="B149" s="37">
        <v>1779.23</v>
      </c>
      <c r="C149" s="37">
        <v>549.95000000000005</v>
      </c>
      <c r="D149" s="37">
        <v>2329.19</v>
      </c>
      <c r="E149" s="37">
        <v>1779.23</v>
      </c>
      <c r="F149" s="37">
        <v>549.95000000000005</v>
      </c>
      <c r="G149" s="37">
        <v>2329.19</v>
      </c>
      <c r="H149" s="37"/>
      <c r="I149" s="37"/>
      <c r="J149" s="37"/>
      <c r="K149" s="37">
        <v>7.9999999998108251E-3</v>
      </c>
      <c r="L149" s="37">
        <v>0</v>
      </c>
      <c r="M149" s="37">
        <f t="shared" ref="M149:N152" si="30">H149*M$6</f>
        <v>0</v>
      </c>
      <c r="N149" s="38">
        <f t="shared" si="30"/>
        <v>0</v>
      </c>
      <c r="O149" s="36">
        <f t="shared" si="29"/>
        <v>0</v>
      </c>
      <c r="P149" s="36"/>
      <c r="Q149" s="38">
        <f t="shared" si="26"/>
        <v>7.9999999998108251E-3</v>
      </c>
      <c r="R149" s="38" t="str">
        <f t="shared" si="28"/>
        <v xml:space="preserve">№121 </v>
      </c>
    </row>
    <row r="150" spans="1:18">
      <c r="A150" s="8" t="s">
        <v>156</v>
      </c>
      <c r="B150" s="39">
        <v>1709.69</v>
      </c>
      <c r="C150" s="39">
        <v>348.92</v>
      </c>
      <c r="D150" s="39">
        <v>2058.62</v>
      </c>
      <c r="E150" s="39">
        <v>1709.7</v>
      </c>
      <c r="F150" s="39">
        <v>348.93</v>
      </c>
      <c r="G150" s="39">
        <v>2058.64</v>
      </c>
      <c r="H150" s="39">
        <f t="shared" ref="H150:I157" si="31">E150-B150</f>
        <v>9.9999999999909051E-3</v>
      </c>
      <c r="I150" s="39">
        <f t="shared" si="31"/>
        <v>9.9999999999909051E-3</v>
      </c>
      <c r="J150" s="39">
        <f t="shared" si="27"/>
        <v>1.999999999998181E-2</v>
      </c>
      <c r="K150" s="39">
        <v>-90.150800000000373</v>
      </c>
      <c r="L150" s="39">
        <v>0</v>
      </c>
      <c r="M150" s="39">
        <f t="shared" si="30"/>
        <v>6.8199999999937977E-2</v>
      </c>
      <c r="N150" s="3">
        <f t="shared" si="30"/>
        <v>2.6499999999975897E-2</v>
      </c>
      <c r="O150" s="8">
        <f t="shared" si="29"/>
        <v>9.4699999999913881E-2</v>
      </c>
      <c r="P150" s="8"/>
      <c r="Q150" s="3">
        <f t="shared" si="26"/>
        <v>-90.245500000000291</v>
      </c>
      <c r="R150" s="3" t="str">
        <f t="shared" si="28"/>
        <v xml:space="preserve">№122 </v>
      </c>
    </row>
    <row r="151" spans="1:18">
      <c r="A151" s="36" t="s">
        <v>157</v>
      </c>
      <c r="B151" s="37">
        <v>2183.54</v>
      </c>
      <c r="C151" s="37">
        <v>510.07</v>
      </c>
      <c r="D151" s="37">
        <v>2693.63</v>
      </c>
      <c r="E151" s="37">
        <v>2183.54</v>
      </c>
      <c r="F151" s="37">
        <v>510.07</v>
      </c>
      <c r="G151" s="37">
        <v>2693.63</v>
      </c>
      <c r="H151" s="37">
        <f t="shared" si="31"/>
        <v>0</v>
      </c>
      <c r="I151" s="37">
        <f t="shared" si="31"/>
        <v>0</v>
      </c>
      <c r="J151" s="37">
        <f t="shared" si="27"/>
        <v>0</v>
      </c>
      <c r="K151" s="37">
        <v>-1509.8233999999989</v>
      </c>
      <c r="L151" s="37">
        <v>0</v>
      </c>
      <c r="M151" s="37">
        <f t="shared" si="30"/>
        <v>0</v>
      </c>
      <c r="N151" s="38">
        <f t="shared" si="30"/>
        <v>0</v>
      </c>
      <c r="O151" s="36">
        <f t="shared" si="29"/>
        <v>0</v>
      </c>
      <c r="P151" s="36"/>
      <c r="Q151" s="38">
        <f t="shared" si="26"/>
        <v>-1509.8233999999989</v>
      </c>
      <c r="R151" s="38" t="str">
        <f t="shared" si="28"/>
        <v xml:space="preserve">№123 </v>
      </c>
    </row>
    <row r="152" spans="1:18">
      <c r="A152" s="8" t="s">
        <v>158</v>
      </c>
      <c r="B152" s="39">
        <v>9411.5400000000009</v>
      </c>
      <c r="C152" s="39">
        <v>2007.51</v>
      </c>
      <c r="D152" s="39">
        <v>11419.050000000001</v>
      </c>
      <c r="E152" s="39">
        <v>9411.5500000000011</v>
      </c>
      <c r="F152" s="39">
        <v>2007.53</v>
      </c>
      <c r="G152" s="39">
        <v>11419.08</v>
      </c>
      <c r="H152" s="39">
        <f t="shared" si="31"/>
        <v>1.0000000000218279E-2</v>
      </c>
      <c r="I152" s="39">
        <f t="shared" si="31"/>
        <v>1.999999999998181E-2</v>
      </c>
      <c r="J152" s="39">
        <f t="shared" si="27"/>
        <v>3.0000000000200089E-2</v>
      </c>
      <c r="K152" s="39">
        <v>36.447599999995916</v>
      </c>
      <c r="L152" s="39">
        <v>0</v>
      </c>
      <c r="M152" s="39">
        <f t="shared" si="30"/>
        <v>6.8200000001488667E-2</v>
      </c>
      <c r="N152" s="3">
        <f t="shared" si="30"/>
        <v>5.2999999999951794E-2</v>
      </c>
      <c r="O152" s="8">
        <f t="shared" si="29"/>
        <v>0.12120000000144046</v>
      </c>
      <c r="P152" s="8"/>
      <c r="Q152" s="3">
        <f t="shared" si="26"/>
        <v>36.326399999994479</v>
      </c>
      <c r="R152" s="3" t="str">
        <f t="shared" si="28"/>
        <v xml:space="preserve">№123а </v>
      </c>
    </row>
    <row r="153" spans="1:18">
      <c r="A153" s="36" t="s">
        <v>159</v>
      </c>
      <c r="B153" s="37"/>
      <c r="C153" s="37"/>
      <c r="D153" s="37"/>
      <c r="E153" s="37"/>
      <c r="F153" s="37"/>
      <c r="G153" s="37"/>
      <c r="H153" s="37">
        <f t="shared" si="31"/>
        <v>0</v>
      </c>
      <c r="I153" s="37">
        <f t="shared" si="31"/>
        <v>0</v>
      </c>
      <c r="J153" s="37">
        <f t="shared" si="27"/>
        <v>0</v>
      </c>
      <c r="K153" s="37">
        <v>498.18489999999997</v>
      </c>
      <c r="L153" s="37">
        <v>0</v>
      </c>
      <c r="M153" s="37"/>
      <c r="N153" s="38"/>
      <c r="O153" s="36"/>
      <c r="P153" s="36"/>
      <c r="Q153" s="38">
        <f t="shared" si="26"/>
        <v>498.18489999999997</v>
      </c>
      <c r="R153" s="38" t="str">
        <f t="shared" si="28"/>
        <v>№124 сбыт</v>
      </c>
    </row>
    <row r="154" spans="1:18">
      <c r="A154" s="8" t="s">
        <v>160</v>
      </c>
      <c r="B154" s="39">
        <v>3319.6800000000003</v>
      </c>
      <c r="C154" s="39">
        <v>1479.78</v>
      </c>
      <c r="D154" s="39">
        <v>4799.55</v>
      </c>
      <c r="E154" s="39">
        <v>3319.7200000000003</v>
      </c>
      <c r="F154" s="39">
        <v>1479.78</v>
      </c>
      <c r="G154" s="39">
        <v>4799.59</v>
      </c>
      <c r="H154" s="39">
        <f t="shared" si="31"/>
        <v>3.999999999996362E-2</v>
      </c>
      <c r="I154" s="39">
        <f t="shared" si="31"/>
        <v>0</v>
      </c>
      <c r="J154" s="39">
        <f t="shared" si="27"/>
        <v>3.999999999996362E-2</v>
      </c>
      <c r="K154" s="39">
        <v>2646.6767999999984</v>
      </c>
      <c r="L154" s="39">
        <v>0</v>
      </c>
      <c r="M154" s="45">
        <f t="shared" ref="M154:N194" si="32">H154*M$6</f>
        <v>0.27279999999975191</v>
      </c>
      <c r="N154" s="3">
        <f t="shared" si="32"/>
        <v>0</v>
      </c>
      <c r="O154" s="8">
        <f t="shared" si="29"/>
        <v>0.27279999999975191</v>
      </c>
      <c r="P154" s="8"/>
      <c r="Q154" s="3">
        <f t="shared" si="26"/>
        <v>2646.4039999999986</v>
      </c>
      <c r="R154" s="3" t="str">
        <f t="shared" si="28"/>
        <v xml:space="preserve">№125 </v>
      </c>
    </row>
    <row r="155" spans="1:18">
      <c r="A155" s="36" t="s">
        <v>161</v>
      </c>
      <c r="B155" s="37">
        <v>6064.8</v>
      </c>
      <c r="C155" s="37">
        <v>1782.8</v>
      </c>
      <c r="D155" s="37">
        <v>7847.6100000000006</v>
      </c>
      <c r="E155" s="37">
        <v>6297.51</v>
      </c>
      <c r="F155" s="37">
        <v>1883.6000000000001</v>
      </c>
      <c r="G155" s="37">
        <v>8181.12</v>
      </c>
      <c r="H155" s="37">
        <f t="shared" si="31"/>
        <v>232.71000000000004</v>
      </c>
      <c r="I155" s="37">
        <f t="shared" si="31"/>
        <v>100.80000000000018</v>
      </c>
      <c r="J155" s="37">
        <f t="shared" si="27"/>
        <v>333.51000000000022</v>
      </c>
      <c r="K155" s="37">
        <v>-6184.757999999998</v>
      </c>
      <c r="L155" s="37">
        <v>0</v>
      </c>
      <c r="M155" s="37">
        <f t="shared" si="32"/>
        <v>1587.0822000000003</v>
      </c>
      <c r="N155" s="38">
        <f t="shared" si="32"/>
        <v>267.12000000000046</v>
      </c>
      <c r="O155" s="36">
        <f t="shared" si="29"/>
        <v>1854.2022000000006</v>
      </c>
      <c r="P155" s="36"/>
      <c r="Q155" s="38">
        <f t="shared" si="26"/>
        <v>-8038.9601999999986</v>
      </c>
      <c r="R155" s="38" t="str">
        <f t="shared" si="28"/>
        <v xml:space="preserve">№126\1 </v>
      </c>
    </row>
    <row r="156" spans="1:18">
      <c r="A156" s="8" t="s">
        <v>162</v>
      </c>
      <c r="B156" s="39">
        <v>5027.54</v>
      </c>
      <c r="C156" s="39">
        <v>2679.88</v>
      </c>
      <c r="D156" s="39">
        <v>7707.57</v>
      </c>
      <c r="E156" s="39">
        <v>5038.0200000000004</v>
      </c>
      <c r="F156" s="39">
        <v>2684.4700000000003</v>
      </c>
      <c r="G156" s="39">
        <v>7722.64</v>
      </c>
      <c r="H156" s="39">
        <f t="shared" si="31"/>
        <v>10.480000000000473</v>
      </c>
      <c r="I156" s="39">
        <f t="shared" si="31"/>
        <v>4.5900000000001455</v>
      </c>
      <c r="J156" s="39">
        <f t="shared" si="27"/>
        <v>15.070000000000618</v>
      </c>
      <c r="K156" s="39">
        <v>-6787.4179000000022</v>
      </c>
      <c r="L156" s="39">
        <v>0</v>
      </c>
      <c r="M156" s="39">
        <f t="shared" si="32"/>
        <v>71.473600000003231</v>
      </c>
      <c r="N156" s="3">
        <f t="shared" si="32"/>
        <v>12.163500000000385</v>
      </c>
      <c r="O156" s="8">
        <f t="shared" si="29"/>
        <v>83.637100000003613</v>
      </c>
      <c r="P156" s="8"/>
      <c r="Q156" s="3">
        <f t="shared" si="26"/>
        <v>-6871.0550000000057</v>
      </c>
      <c r="R156" s="3" t="str">
        <f t="shared" si="28"/>
        <v xml:space="preserve">№126\2 </v>
      </c>
    </row>
    <row r="157" spans="1:18">
      <c r="A157" s="36" t="s">
        <v>163</v>
      </c>
      <c r="B157" s="37">
        <v>92.600000000000009</v>
      </c>
      <c r="C157" s="37">
        <v>507.98</v>
      </c>
      <c r="D157" s="37">
        <v>600.6</v>
      </c>
      <c r="E157" s="37">
        <v>92.65</v>
      </c>
      <c r="F157" s="37">
        <v>508</v>
      </c>
      <c r="G157" s="37">
        <v>600.66999999999996</v>
      </c>
      <c r="H157" s="37">
        <f t="shared" si="31"/>
        <v>4.9999999999997158E-2</v>
      </c>
      <c r="I157" s="37">
        <f t="shared" si="31"/>
        <v>1.999999999998181E-2</v>
      </c>
      <c r="J157" s="37">
        <f t="shared" si="27"/>
        <v>6.9999999999978968E-2</v>
      </c>
      <c r="K157" s="37">
        <v>914.76309999999967</v>
      </c>
      <c r="L157" s="37">
        <v>0</v>
      </c>
      <c r="M157" s="37">
        <f t="shared" si="32"/>
        <v>0.34099999999998065</v>
      </c>
      <c r="N157" s="38">
        <f t="shared" si="32"/>
        <v>5.2999999999951794E-2</v>
      </c>
      <c r="O157" s="36">
        <f t="shared" si="29"/>
        <v>0.39399999999993246</v>
      </c>
      <c r="P157" s="36"/>
      <c r="Q157" s="38">
        <f t="shared" si="26"/>
        <v>914.36909999999978</v>
      </c>
      <c r="R157" s="38" t="str">
        <f t="shared" si="28"/>
        <v xml:space="preserve">№127 </v>
      </c>
    </row>
    <row r="158" spans="1:18">
      <c r="A158" s="8" t="s">
        <v>164</v>
      </c>
      <c r="B158" s="39"/>
      <c r="C158" s="39"/>
      <c r="D158" s="39"/>
      <c r="E158" s="39"/>
      <c r="F158" s="39"/>
      <c r="G158" s="39"/>
      <c r="H158" s="39"/>
      <c r="I158" s="39"/>
      <c r="J158" s="39"/>
      <c r="K158" s="39">
        <v>711.49490875777678</v>
      </c>
      <c r="L158" s="39">
        <v>0</v>
      </c>
      <c r="M158" s="39">
        <f t="shared" si="32"/>
        <v>0</v>
      </c>
      <c r="N158" s="3">
        <f t="shared" si="32"/>
        <v>0</v>
      </c>
      <c r="O158" s="8">
        <f t="shared" si="29"/>
        <v>0</v>
      </c>
      <c r="P158" s="8"/>
      <c r="Q158" s="3">
        <f t="shared" si="26"/>
        <v>711.49490875777678</v>
      </c>
      <c r="R158" s="3" t="str">
        <f t="shared" si="28"/>
        <v>№128 сбыт</v>
      </c>
    </row>
    <row r="159" spans="1:18">
      <c r="A159" s="36" t="s">
        <v>165</v>
      </c>
      <c r="B159" s="37">
        <v>40693.451999999997</v>
      </c>
      <c r="C159" s="37">
        <v>18701.578000000001</v>
      </c>
      <c r="D159" s="37">
        <v>59395.03</v>
      </c>
      <c r="E159" s="37">
        <v>41158.546999999999</v>
      </c>
      <c r="F159" s="37">
        <v>18913.166000000001</v>
      </c>
      <c r="G159" s="37">
        <v>60071.713000000003</v>
      </c>
      <c r="H159" s="37">
        <f>E159-B159</f>
        <v>465.09500000000116</v>
      </c>
      <c r="I159" s="37">
        <f>F159-C159</f>
        <v>211.58799999999974</v>
      </c>
      <c r="J159" s="37">
        <f>SUM(H159:I159)</f>
        <v>676.6830000000009</v>
      </c>
      <c r="K159" s="37">
        <v>-8577.2624499999947</v>
      </c>
      <c r="L159" s="37">
        <v>0</v>
      </c>
      <c r="M159" s="37">
        <f t="shared" si="32"/>
        <v>3171.9479000000078</v>
      </c>
      <c r="N159" s="38">
        <f t="shared" si="32"/>
        <v>560.70819999999924</v>
      </c>
      <c r="O159" s="36">
        <f t="shared" si="29"/>
        <v>3732.656100000007</v>
      </c>
      <c r="P159" s="36"/>
      <c r="Q159" s="38">
        <f t="shared" si="26"/>
        <v>-12309.918550000002</v>
      </c>
      <c r="R159" s="38" t="str">
        <f t="shared" si="28"/>
        <v>№129</v>
      </c>
    </row>
    <row r="160" spans="1:18">
      <c r="A160" s="8" t="s">
        <v>166</v>
      </c>
      <c r="B160" s="39"/>
      <c r="C160" s="39"/>
      <c r="D160" s="39"/>
      <c r="E160" s="39"/>
      <c r="F160" s="39"/>
      <c r="G160" s="39"/>
      <c r="H160" s="39"/>
      <c r="I160" s="39"/>
      <c r="J160" s="39"/>
      <c r="K160" s="39">
        <v>1.5999999977793777E-3</v>
      </c>
      <c r="L160" s="39">
        <v>0</v>
      </c>
      <c r="M160" s="39">
        <f t="shared" si="32"/>
        <v>0</v>
      </c>
      <c r="N160" s="3">
        <f t="shared" si="32"/>
        <v>0</v>
      </c>
      <c r="O160" s="8">
        <f t="shared" si="29"/>
        <v>0</v>
      </c>
      <c r="P160" s="8"/>
      <c r="Q160" s="3">
        <f t="shared" si="26"/>
        <v>1.5999999977793777E-3</v>
      </c>
      <c r="R160" s="3" t="str">
        <f t="shared" si="28"/>
        <v>№130 сбыт</v>
      </c>
    </row>
    <row r="161" spans="1:18">
      <c r="A161" s="36" t="s">
        <v>167</v>
      </c>
      <c r="B161" s="37">
        <v>64310.22</v>
      </c>
      <c r="C161" s="37">
        <v>30453.68</v>
      </c>
      <c r="D161" s="37">
        <v>94763.91</v>
      </c>
      <c r="E161" s="37">
        <v>64907</v>
      </c>
      <c r="F161" s="37">
        <v>30888.52</v>
      </c>
      <c r="G161" s="37">
        <v>95795.53</v>
      </c>
      <c r="H161" s="37">
        <f t="shared" ref="H161:I194" si="33">E161-B161</f>
        <v>596.77999999999884</v>
      </c>
      <c r="I161" s="37">
        <f t="shared" si="33"/>
        <v>434.84000000000015</v>
      </c>
      <c r="J161" s="37">
        <f t="shared" si="27"/>
        <v>1031.619999999999</v>
      </c>
      <c r="K161" s="37">
        <v>-3696.684600000006</v>
      </c>
      <c r="L161" s="37">
        <v>4000</v>
      </c>
      <c r="M161" s="37">
        <f t="shared" si="32"/>
        <v>4070.0395999999923</v>
      </c>
      <c r="N161" s="38">
        <f t="shared" si="32"/>
        <v>1152.3260000000002</v>
      </c>
      <c r="O161" s="36">
        <f t="shared" si="29"/>
        <v>5222.3655999999928</v>
      </c>
      <c r="P161" s="36"/>
      <c r="Q161" s="38">
        <f t="shared" si="26"/>
        <v>-4919.0501999999979</v>
      </c>
      <c r="R161" s="38" t="str">
        <f t="shared" si="28"/>
        <v xml:space="preserve">№131 </v>
      </c>
    </row>
    <row r="162" spans="1:18">
      <c r="A162" s="8" t="s">
        <v>168</v>
      </c>
      <c r="B162" s="39">
        <v>3785.46</v>
      </c>
      <c r="C162" s="39">
        <v>1144.47</v>
      </c>
      <c r="D162" s="39">
        <v>4929.9400000000005</v>
      </c>
      <c r="E162" s="39">
        <v>3785.46</v>
      </c>
      <c r="F162" s="39">
        <v>1144.47</v>
      </c>
      <c r="G162" s="39">
        <v>4929.9400000000005</v>
      </c>
      <c r="H162" s="39">
        <f t="shared" si="33"/>
        <v>0</v>
      </c>
      <c r="I162" s="39">
        <f t="shared" si="33"/>
        <v>0</v>
      </c>
      <c r="J162" s="39">
        <f t="shared" si="27"/>
        <v>0</v>
      </c>
      <c r="K162" s="39">
        <v>-80.973500000001195</v>
      </c>
      <c r="L162" s="39">
        <v>90</v>
      </c>
      <c r="M162" s="45">
        <f t="shared" si="32"/>
        <v>0</v>
      </c>
      <c r="N162" s="3">
        <f t="shared" si="32"/>
        <v>0</v>
      </c>
      <c r="O162" s="8">
        <f t="shared" si="29"/>
        <v>0</v>
      </c>
      <c r="P162" s="8"/>
      <c r="Q162" s="38" t="e">
        <f>K162-O162+L162+P162+#REF!</f>
        <v>#REF!</v>
      </c>
      <c r="R162" s="3" t="str">
        <f t="shared" si="28"/>
        <v xml:space="preserve">№132 </v>
      </c>
    </row>
    <row r="163" spans="1:18">
      <c r="A163" s="36" t="s">
        <v>169</v>
      </c>
      <c r="B163" s="37">
        <v>3067.06</v>
      </c>
      <c r="C163" s="37">
        <v>3466.65</v>
      </c>
      <c r="D163" s="37">
        <v>6533.71</v>
      </c>
      <c r="E163" s="37">
        <v>3074.9500000000003</v>
      </c>
      <c r="F163" s="37">
        <v>3469.91</v>
      </c>
      <c r="G163" s="37">
        <v>6544.87</v>
      </c>
      <c r="H163" s="37">
        <f t="shared" si="33"/>
        <v>7.8900000000003274</v>
      </c>
      <c r="I163" s="37">
        <f t="shared" si="33"/>
        <v>3.2599999999997635</v>
      </c>
      <c r="J163" s="37">
        <f t="shared" si="27"/>
        <v>11.150000000000091</v>
      </c>
      <c r="K163" s="37">
        <v>-635.86049999999943</v>
      </c>
      <c r="L163" s="37">
        <v>700</v>
      </c>
      <c r="M163" s="37">
        <f t="shared" si="32"/>
        <v>53.809800000002234</v>
      </c>
      <c r="N163" s="38">
        <f t="shared" si="32"/>
        <v>8.6389999999993723</v>
      </c>
      <c r="O163" s="36">
        <f t="shared" si="29"/>
        <v>62.448800000001604</v>
      </c>
      <c r="P163" s="36"/>
      <c r="Q163" s="38">
        <f t="shared" si="26"/>
        <v>1.6906999999989694</v>
      </c>
      <c r="R163" s="38" t="str">
        <f t="shared" si="28"/>
        <v xml:space="preserve">№133 </v>
      </c>
    </row>
    <row r="164" spans="1:18">
      <c r="A164" s="8" t="s">
        <v>170</v>
      </c>
      <c r="B164" s="39">
        <v>2800.08</v>
      </c>
      <c r="C164" s="39">
        <v>1102.49</v>
      </c>
      <c r="D164" s="39">
        <v>3902.6</v>
      </c>
      <c r="E164" s="39">
        <v>2800.09</v>
      </c>
      <c r="F164" s="39">
        <v>1102.49</v>
      </c>
      <c r="G164" s="39">
        <v>3902.6</v>
      </c>
      <c r="H164" s="39">
        <f t="shared" si="33"/>
        <v>1.0000000000218279E-2</v>
      </c>
      <c r="I164" s="39">
        <f t="shared" si="33"/>
        <v>0</v>
      </c>
      <c r="J164" s="39">
        <f t="shared" si="27"/>
        <v>1.0000000000218279E-2</v>
      </c>
      <c r="K164" s="39">
        <v>-35.19179999999853</v>
      </c>
      <c r="L164" s="39">
        <v>0</v>
      </c>
      <c r="M164" s="39">
        <f t="shared" si="32"/>
        <v>6.8200000001488667E-2</v>
      </c>
      <c r="N164" s="3">
        <f t="shared" si="32"/>
        <v>0</v>
      </c>
      <c r="O164" s="8">
        <f t="shared" si="29"/>
        <v>6.8200000001488667E-2</v>
      </c>
      <c r="P164" s="8"/>
      <c r="Q164" s="3">
        <f t="shared" si="26"/>
        <v>-35.260000000000019</v>
      </c>
      <c r="R164" s="3" t="str">
        <f t="shared" si="28"/>
        <v xml:space="preserve">№134 </v>
      </c>
    </row>
    <row r="165" spans="1:18">
      <c r="A165" s="36" t="s">
        <v>171</v>
      </c>
      <c r="B165" s="37">
        <v>2505.98</v>
      </c>
      <c r="C165" s="37">
        <v>1348.53</v>
      </c>
      <c r="D165" s="37">
        <v>3854.53</v>
      </c>
      <c r="E165" s="37">
        <v>2688.42</v>
      </c>
      <c r="F165" s="37">
        <v>1433.79</v>
      </c>
      <c r="G165" s="37">
        <v>4122.2300000000005</v>
      </c>
      <c r="H165" s="37">
        <f t="shared" si="33"/>
        <v>182.44000000000005</v>
      </c>
      <c r="I165" s="37">
        <f t="shared" si="33"/>
        <v>85.259999999999991</v>
      </c>
      <c r="J165" s="37">
        <f t="shared" si="27"/>
        <v>267.70000000000005</v>
      </c>
      <c r="K165" s="37">
        <v>-3925.6323999999991</v>
      </c>
      <c r="L165" s="37">
        <v>2000</v>
      </c>
      <c r="M165" s="37">
        <f t="shared" si="32"/>
        <v>1244.2408000000005</v>
      </c>
      <c r="N165" s="38">
        <f t="shared" si="32"/>
        <v>225.93899999999996</v>
      </c>
      <c r="O165" s="36">
        <f t="shared" si="29"/>
        <v>1470.1798000000003</v>
      </c>
      <c r="P165" s="36"/>
      <c r="Q165" s="38">
        <f t="shared" si="26"/>
        <v>-3395.8121999999994</v>
      </c>
      <c r="R165" s="38" t="str">
        <f t="shared" si="28"/>
        <v xml:space="preserve">№135 </v>
      </c>
    </row>
    <row r="166" spans="1:18">
      <c r="A166" s="8" t="s">
        <v>172</v>
      </c>
      <c r="B166" s="39">
        <v>1781.33</v>
      </c>
      <c r="C166" s="39">
        <v>1354.49</v>
      </c>
      <c r="D166" s="39">
        <v>3135.83</v>
      </c>
      <c r="E166" s="39">
        <v>1809.76</v>
      </c>
      <c r="F166" s="39">
        <v>1368.5</v>
      </c>
      <c r="G166" s="39">
        <v>3178.26</v>
      </c>
      <c r="H166" s="39">
        <f t="shared" si="33"/>
        <v>28.430000000000064</v>
      </c>
      <c r="I166" s="39">
        <f t="shared" si="33"/>
        <v>14.009999999999991</v>
      </c>
      <c r="J166" s="39">
        <f t="shared" si="27"/>
        <v>42.440000000000055</v>
      </c>
      <c r="K166" s="39">
        <v>9115.4915000000001</v>
      </c>
      <c r="L166" s="39">
        <v>0</v>
      </c>
      <c r="M166" s="39">
        <f t="shared" si="32"/>
        <v>193.89260000000044</v>
      </c>
      <c r="N166" s="3">
        <f t="shared" si="32"/>
        <v>37.126499999999972</v>
      </c>
      <c r="O166" s="8">
        <f t="shared" si="29"/>
        <v>231.01910000000041</v>
      </c>
      <c r="P166" s="8"/>
      <c r="Q166" s="3">
        <f t="shared" si="26"/>
        <v>8884.4724000000006</v>
      </c>
      <c r="R166" s="3" t="str">
        <f t="shared" si="28"/>
        <v xml:space="preserve">№136 </v>
      </c>
    </row>
    <row r="167" spans="1:18">
      <c r="A167" s="36" t="s">
        <v>173</v>
      </c>
      <c r="B167" s="37">
        <v>6349.68</v>
      </c>
      <c r="C167" s="37">
        <v>2719.92</v>
      </c>
      <c r="D167" s="37">
        <v>9069.6200000000008</v>
      </c>
      <c r="E167" s="37">
        <v>6374.49</v>
      </c>
      <c r="F167" s="37">
        <v>2746.34</v>
      </c>
      <c r="G167" s="37">
        <v>9120.85</v>
      </c>
      <c r="H167" s="37">
        <f t="shared" si="33"/>
        <v>24.809999999999491</v>
      </c>
      <c r="I167" s="37">
        <f t="shared" si="33"/>
        <v>26.420000000000073</v>
      </c>
      <c r="J167" s="37">
        <f t="shared" si="27"/>
        <v>51.229999999999563</v>
      </c>
      <c r="K167" s="37">
        <v>-305.1281000000007</v>
      </c>
      <c r="L167" s="37">
        <v>0</v>
      </c>
      <c r="M167" s="37">
        <f t="shared" si="32"/>
        <v>169.20419999999655</v>
      </c>
      <c r="N167" s="38">
        <f t="shared" si="32"/>
        <v>70.01300000000019</v>
      </c>
      <c r="O167" s="36">
        <f t="shared" si="29"/>
        <v>239.21719999999675</v>
      </c>
      <c r="P167" s="36"/>
      <c r="Q167" s="38">
        <f t="shared" si="26"/>
        <v>-544.34529999999745</v>
      </c>
      <c r="R167" s="38" t="str">
        <f t="shared" si="28"/>
        <v>№137</v>
      </c>
    </row>
    <row r="168" spans="1:18">
      <c r="A168" s="8" t="s">
        <v>174</v>
      </c>
      <c r="B168" s="39">
        <v>9061.9</v>
      </c>
      <c r="C168" s="39">
        <v>1785.75</v>
      </c>
      <c r="D168" s="39">
        <v>10847.67</v>
      </c>
      <c r="E168" s="39">
        <v>9061.9</v>
      </c>
      <c r="F168" s="39">
        <v>1785.75</v>
      </c>
      <c r="G168" s="39">
        <v>10847.67</v>
      </c>
      <c r="H168" s="39">
        <f t="shared" si="33"/>
        <v>0</v>
      </c>
      <c r="I168" s="39">
        <f t="shared" si="33"/>
        <v>0</v>
      </c>
      <c r="J168" s="39">
        <f t="shared" si="27"/>
        <v>0</v>
      </c>
      <c r="K168" s="39">
        <v>2.4298000000035245</v>
      </c>
      <c r="L168" s="39">
        <v>0</v>
      </c>
      <c r="M168" s="39">
        <f t="shared" si="32"/>
        <v>0</v>
      </c>
      <c r="N168" s="3">
        <f t="shared" si="32"/>
        <v>0</v>
      </c>
      <c r="O168" s="8">
        <f t="shared" si="29"/>
        <v>0</v>
      </c>
      <c r="P168" s="8"/>
      <c r="Q168" s="3">
        <f t="shared" si="26"/>
        <v>2.4298000000035245</v>
      </c>
      <c r="R168" s="3" t="str">
        <f t="shared" si="28"/>
        <v>№138</v>
      </c>
    </row>
    <row r="169" spans="1:18" ht="19.5">
      <c r="A169" s="8"/>
      <c r="B169" s="39"/>
      <c r="C169" s="39"/>
      <c r="D169" s="39"/>
      <c r="E169" s="43" t="s">
        <v>32</v>
      </c>
      <c r="F169" s="43"/>
      <c r="G169" s="43"/>
      <c r="H169" s="43"/>
      <c r="I169" s="43"/>
      <c r="J169" s="43"/>
      <c r="K169" s="43"/>
      <c r="L169" s="43"/>
      <c r="M169" s="43"/>
      <c r="N169" s="43"/>
      <c r="O169" s="8"/>
      <c r="P169" s="8"/>
      <c r="Q169" s="3"/>
      <c r="R169" s="3"/>
    </row>
    <row r="170" spans="1:18">
      <c r="A170" s="36" t="s">
        <v>175</v>
      </c>
      <c r="B170" s="37">
        <v>7815.38</v>
      </c>
      <c r="C170" s="37">
        <v>5100.05</v>
      </c>
      <c r="D170" s="37">
        <v>12915.43</v>
      </c>
      <c r="E170" s="37">
        <v>8266.16</v>
      </c>
      <c r="F170" s="37">
        <v>5299.54</v>
      </c>
      <c r="G170" s="37">
        <v>13565.7</v>
      </c>
      <c r="H170" s="37">
        <f t="shared" si="33"/>
        <v>450.77999999999975</v>
      </c>
      <c r="I170" s="37">
        <f t="shared" si="33"/>
        <v>199.48999999999978</v>
      </c>
      <c r="J170" s="37">
        <f t="shared" si="27"/>
        <v>650.26999999999953</v>
      </c>
      <c r="K170" s="37">
        <v>-1364.1103000000021</v>
      </c>
      <c r="L170" s="37">
        <v>3364.1099999999997</v>
      </c>
      <c r="M170" s="37">
        <f t="shared" si="32"/>
        <v>3074.3195999999984</v>
      </c>
      <c r="N170" s="38">
        <f t="shared" si="32"/>
        <v>528.64849999999944</v>
      </c>
      <c r="O170" s="36">
        <f t="shared" si="29"/>
        <v>3602.9680999999978</v>
      </c>
      <c r="P170" s="36"/>
      <c r="Q170" s="38">
        <f t="shared" si="26"/>
        <v>-1602.9684000000007</v>
      </c>
      <c r="R170" s="38" t="str">
        <f t="shared" si="28"/>
        <v xml:space="preserve">№139 </v>
      </c>
    </row>
    <row r="171" spans="1:18">
      <c r="A171" s="8" t="s">
        <v>176</v>
      </c>
      <c r="B171" s="39">
        <v>18397.82</v>
      </c>
      <c r="C171" s="39">
        <v>9357.51</v>
      </c>
      <c r="D171" s="39">
        <v>27755.350000000002</v>
      </c>
      <c r="E171" s="39">
        <v>18582.09</v>
      </c>
      <c r="F171" s="39">
        <v>9392.06</v>
      </c>
      <c r="G171" s="39">
        <v>27974.170000000002</v>
      </c>
      <c r="H171" s="39">
        <f t="shared" si="33"/>
        <v>184.27000000000044</v>
      </c>
      <c r="I171" s="39">
        <f t="shared" si="33"/>
        <v>34.549999999999272</v>
      </c>
      <c r="J171" s="39">
        <f t="shared" si="27"/>
        <v>218.81999999999971</v>
      </c>
      <c r="K171" s="39">
        <v>-3058.1793999999909</v>
      </c>
      <c r="L171" s="39">
        <v>0</v>
      </c>
      <c r="M171" s="45">
        <f t="shared" si="32"/>
        <v>1256.7214000000031</v>
      </c>
      <c r="N171" s="3">
        <f t="shared" si="32"/>
        <v>91.557499999998072</v>
      </c>
      <c r="O171" s="8">
        <f t="shared" si="29"/>
        <v>1348.2789000000012</v>
      </c>
      <c r="P171" s="8"/>
      <c r="Q171" s="3">
        <f t="shared" si="26"/>
        <v>-4406.4582999999921</v>
      </c>
      <c r="R171" s="3" t="str">
        <f t="shared" si="28"/>
        <v xml:space="preserve">№140 </v>
      </c>
    </row>
    <row r="172" spans="1:18">
      <c r="A172" s="36" t="s">
        <v>177</v>
      </c>
      <c r="B172" s="37">
        <v>9823.7900000000009</v>
      </c>
      <c r="C172" s="37">
        <v>4958.41</v>
      </c>
      <c r="D172" s="37">
        <v>14782.210000000001</v>
      </c>
      <c r="E172" s="37">
        <v>9823.7900000000009</v>
      </c>
      <c r="F172" s="37">
        <v>4958.41</v>
      </c>
      <c r="G172" s="37">
        <v>14782.210000000001</v>
      </c>
      <c r="H172" s="37">
        <f t="shared" si="33"/>
        <v>0</v>
      </c>
      <c r="I172" s="37">
        <f t="shared" si="33"/>
        <v>0</v>
      </c>
      <c r="J172" s="37">
        <f t="shared" si="27"/>
        <v>0</v>
      </c>
      <c r="K172" s="37">
        <v>-24338.461800000001</v>
      </c>
      <c r="L172" s="37">
        <v>0</v>
      </c>
      <c r="M172" s="37">
        <f t="shared" si="32"/>
        <v>0</v>
      </c>
      <c r="N172" s="38">
        <f t="shared" si="32"/>
        <v>0</v>
      </c>
      <c r="O172" s="36">
        <f t="shared" si="29"/>
        <v>0</v>
      </c>
      <c r="P172" s="36"/>
      <c r="Q172" s="38">
        <f t="shared" si="26"/>
        <v>-24338.461800000001</v>
      </c>
      <c r="R172" s="38" t="str">
        <f t="shared" si="28"/>
        <v xml:space="preserve">№141\1 </v>
      </c>
    </row>
    <row r="173" spans="1:18">
      <c r="A173" s="8" t="s">
        <v>178</v>
      </c>
      <c r="B173" s="39">
        <v>3453.34</v>
      </c>
      <c r="C173" s="39">
        <v>796.28</v>
      </c>
      <c r="D173" s="39">
        <v>4249.63</v>
      </c>
      <c r="E173" s="39">
        <v>3580.9</v>
      </c>
      <c r="F173" s="39">
        <v>806.65</v>
      </c>
      <c r="G173" s="39">
        <v>4387.5600000000004</v>
      </c>
      <c r="H173" s="39">
        <f t="shared" si="33"/>
        <v>127.55999999999995</v>
      </c>
      <c r="I173" s="39">
        <f t="shared" si="33"/>
        <v>10.370000000000005</v>
      </c>
      <c r="J173" s="39">
        <f t="shared" si="27"/>
        <v>137.92999999999995</v>
      </c>
      <c r="K173" s="39">
        <v>22121.810599999997</v>
      </c>
      <c r="L173" s="39">
        <v>0</v>
      </c>
      <c r="M173" s="39">
        <f t="shared" si="32"/>
        <v>869.95919999999967</v>
      </c>
      <c r="N173" s="3">
        <f t="shared" si="32"/>
        <v>27.48050000000001</v>
      </c>
      <c r="O173" s="8">
        <f t="shared" si="29"/>
        <v>897.43969999999968</v>
      </c>
      <c r="P173" s="8"/>
      <c r="Q173" s="3">
        <f t="shared" si="26"/>
        <v>21224.370899999998</v>
      </c>
      <c r="R173" s="3" t="str">
        <f t="shared" si="28"/>
        <v xml:space="preserve">№141\2 </v>
      </c>
    </row>
    <row r="174" spans="1:18">
      <c r="A174" s="36" t="s">
        <v>179</v>
      </c>
      <c r="B174" s="37">
        <v>402</v>
      </c>
      <c r="C174" s="37">
        <v>717.82</v>
      </c>
      <c r="D174" s="37">
        <v>1119.83</v>
      </c>
      <c r="E174" s="37">
        <v>402</v>
      </c>
      <c r="F174" s="37">
        <v>717.82</v>
      </c>
      <c r="G174" s="37">
        <v>1119.83</v>
      </c>
      <c r="H174" s="37">
        <f t="shared" si="33"/>
        <v>0</v>
      </c>
      <c r="I174" s="37">
        <f t="shared" si="33"/>
        <v>0</v>
      </c>
      <c r="J174" s="37">
        <f t="shared" si="27"/>
        <v>0</v>
      </c>
      <c r="K174" s="37">
        <v>218.90550000000007</v>
      </c>
      <c r="L174" s="37">
        <v>0</v>
      </c>
      <c r="M174" s="37">
        <f t="shared" si="32"/>
        <v>0</v>
      </c>
      <c r="N174" s="38">
        <f t="shared" si="32"/>
        <v>0</v>
      </c>
      <c r="O174" s="36">
        <f t="shared" si="29"/>
        <v>0</v>
      </c>
      <c r="P174" s="36"/>
      <c r="Q174" s="38">
        <f t="shared" si="26"/>
        <v>218.90550000000007</v>
      </c>
      <c r="R174" s="38" t="str">
        <f t="shared" si="28"/>
        <v xml:space="preserve">№142 </v>
      </c>
    </row>
    <row r="175" spans="1:18">
      <c r="A175" s="8" t="s">
        <v>180</v>
      </c>
      <c r="B175" s="39">
        <v>11.39</v>
      </c>
      <c r="C175" s="39">
        <v>5.36</v>
      </c>
      <c r="D175" s="39">
        <v>16.760000000000002</v>
      </c>
      <c r="E175" s="39">
        <v>11.39</v>
      </c>
      <c r="F175" s="39">
        <v>5.36</v>
      </c>
      <c r="G175" s="39">
        <v>16.760000000000002</v>
      </c>
      <c r="H175" s="39">
        <f t="shared" si="33"/>
        <v>0</v>
      </c>
      <c r="I175" s="39">
        <f t="shared" si="33"/>
        <v>0</v>
      </c>
      <c r="J175" s="39">
        <f t="shared" si="27"/>
        <v>0</v>
      </c>
      <c r="K175" s="39">
        <v>-56.552300000000017</v>
      </c>
      <c r="L175" s="39">
        <v>0</v>
      </c>
      <c r="M175" s="39">
        <f t="shared" si="32"/>
        <v>0</v>
      </c>
      <c r="N175" s="3">
        <f t="shared" si="32"/>
        <v>0</v>
      </c>
      <c r="O175" s="8">
        <f t="shared" si="29"/>
        <v>0</v>
      </c>
      <c r="P175" s="8"/>
      <c r="Q175" s="3">
        <f t="shared" si="26"/>
        <v>-56.552300000000017</v>
      </c>
      <c r="R175" s="3" t="str">
        <f t="shared" si="28"/>
        <v xml:space="preserve">№143 </v>
      </c>
    </row>
    <row r="176" spans="1:18">
      <c r="A176" s="36" t="s">
        <v>181</v>
      </c>
      <c r="B176" s="37">
        <v>564.27</v>
      </c>
      <c r="C176" s="37">
        <v>228.5</v>
      </c>
      <c r="D176" s="37">
        <v>792.79</v>
      </c>
      <c r="E176" s="37">
        <v>564.27</v>
      </c>
      <c r="F176" s="37">
        <v>228.5</v>
      </c>
      <c r="G176" s="37">
        <v>792.79</v>
      </c>
      <c r="H176" s="37">
        <f t="shared" si="33"/>
        <v>0</v>
      </c>
      <c r="I176" s="37">
        <f t="shared" si="33"/>
        <v>0</v>
      </c>
      <c r="J176" s="37">
        <f t="shared" si="27"/>
        <v>0</v>
      </c>
      <c r="K176" s="37">
        <v>-43.067399999999836</v>
      </c>
      <c r="L176" s="37">
        <v>0</v>
      </c>
      <c r="M176" s="37">
        <f t="shared" si="32"/>
        <v>0</v>
      </c>
      <c r="N176" s="38">
        <f t="shared" si="32"/>
        <v>0</v>
      </c>
      <c r="O176" s="36">
        <f t="shared" si="29"/>
        <v>0</v>
      </c>
      <c r="P176" s="36"/>
      <c r="Q176" s="38">
        <f t="shared" si="26"/>
        <v>-43.067399999999836</v>
      </c>
      <c r="R176" s="38" t="str">
        <f t="shared" si="28"/>
        <v>№143а</v>
      </c>
    </row>
    <row r="177" spans="1:18">
      <c r="A177" s="8" t="s">
        <v>182</v>
      </c>
      <c r="B177" s="39">
        <v>8252.32</v>
      </c>
      <c r="C177" s="39">
        <v>5642.41</v>
      </c>
      <c r="D177" s="39">
        <v>13894.77</v>
      </c>
      <c r="E177" s="39">
        <v>8722.69</v>
      </c>
      <c r="F177" s="39">
        <v>5806.17</v>
      </c>
      <c r="G177" s="39">
        <v>14528.89</v>
      </c>
      <c r="H177" s="39">
        <f t="shared" si="33"/>
        <v>470.3700000000008</v>
      </c>
      <c r="I177" s="39">
        <f t="shared" si="33"/>
        <v>163.76000000000022</v>
      </c>
      <c r="J177" s="39">
        <f t="shared" si="27"/>
        <v>634.13000000000102</v>
      </c>
      <c r="K177" s="39">
        <v>2311.8251000000009</v>
      </c>
      <c r="L177" s="39">
        <v>0</v>
      </c>
      <c r="M177" s="39">
        <f t="shared" si="32"/>
        <v>3207.9234000000056</v>
      </c>
      <c r="N177" s="3">
        <f t="shared" si="32"/>
        <v>433.96400000000057</v>
      </c>
      <c r="O177" s="8">
        <f t="shared" si="29"/>
        <v>3641.887400000006</v>
      </c>
      <c r="P177" s="8"/>
      <c r="Q177" s="3">
        <f t="shared" si="26"/>
        <v>-1330.0623000000051</v>
      </c>
      <c r="R177" s="3" t="str">
        <f t="shared" si="28"/>
        <v xml:space="preserve">№144 </v>
      </c>
    </row>
    <row r="178" spans="1:18">
      <c r="A178" s="36" t="s">
        <v>183</v>
      </c>
      <c r="B178" s="37">
        <v>3282.27</v>
      </c>
      <c r="C178" s="37">
        <v>2909.59</v>
      </c>
      <c r="D178" s="37">
        <v>6191.87</v>
      </c>
      <c r="E178" s="37">
        <v>3773.91</v>
      </c>
      <c r="F178" s="37">
        <v>3087.75</v>
      </c>
      <c r="G178" s="37">
        <v>6861.67</v>
      </c>
      <c r="H178" s="37">
        <f t="shared" si="33"/>
        <v>491.63999999999987</v>
      </c>
      <c r="I178" s="37">
        <f t="shared" si="33"/>
        <v>178.15999999999985</v>
      </c>
      <c r="J178" s="37">
        <f t="shared" si="27"/>
        <v>669.79999999999973</v>
      </c>
      <c r="K178" s="37">
        <v>-11589.278000000009</v>
      </c>
      <c r="L178" s="37">
        <v>0</v>
      </c>
      <c r="M178" s="37">
        <f t="shared" si="32"/>
        <v>3352.9847999999993</v>
      </c>
      <c r="N178" s="38">
        <f t="shared" si="32"/>
        <v>472.12399999999963</v>
      </c>
      <c r="O178" s="36">
        <f t="shared" si="29"/>
        <v>3825.1087999999991</v>
      </c>
      <c r="P178" s="36"/>
      <c r="Q178" s="38">
        <f t="shared" si="26"/>
        <v>-15414.386800000007</v>
      </c>
      <c r="R178" s="38" t="str">
        <f t="shared" si="28"/>
        <v xml:space="preserve">№145\1 </v>
      </c>
    </row>
    <row r="179" spans="1:18">
      <c r="A179" s="8" t="s">
        <v>184</v>
      </c>
      <c r="B179" s="39">
        <v>5941.66</v>
      </c>
      <c r="C179" s="39">
        <v>2684.73</v>
      </c>
      <c r="D179" s="39">
        <v>8626.5</v>
      </c>
      <c r="E179" s="39">
        <v>6348.17</v>
      </c>
      <c r="F179" s="39">
        <v>2704.48</v>
      </c>
      <c r="G179" s="39">
        <v>9052.76</v>
      </c>
      <c r="H179" s="39">
        <f t="shared" si="33"/>
        <v>406.51000000000022</v>
      </c>
      <c r="I179" s="39">
        <f t="shared" si="33"/>
        <v>19.75</v>
      </c>
      <c r="J179" s="39">
        <f t="shared" si="27"/>
        <v>426.26000000000022</v>
      </c>
      <c r="K179" s="39">
        <v>5853.7858000000033</v>
      </c>
      <c r="L179" s="39">
        <v>5736</v>
      </c>
      <c r="M179" s="45">
        <f t="shared" si="32"/>
        <v>2772.3982000000015</v>
      </c>
      <c r="N179" s="3">
        <f t="shared" si="32"/>
        <v>52.337499999999999</v>
      </c>
      <c r="O179" s="8">
        <f t="shared" si="29"/>
        <v>2824.7357000000015</v>
      </c>
      <c r="P179" s="8"/>
      <c r="Q179" s="3">
        <f t="shared" si="26"/>
        <v>8765.0501000000022</v>
      </c>
      <c r="R179" s="3" t="str">
        <f t="shared" si="28"/>
        <v>№145\2</v>
      </c>
    </row>
    <row r="180" spans="1:18">
      <c r="A180" s="36" t="s">
        <v>185</v>
      </c>
      <c r="B180" s="37">
        <v>9071.2000000000007</v>
      </c>
      <c r="C180" s="37">
        <v>4649.09</v>
      </c>
      <c r="D180" s="37">
        <v>13720.300000000001</v>
      </c>
      <c r="E180" s="37">
        <v>9369.2000000000007</v>
      </c>
      <c r="F180" s="37">
        <v>4734.9800000000005</v>
      </c>
      <c r="G180" s="37">
        <v>14104.19</v>
      </c>
      <c r="H180" s="37">
        <f t="shared" si="33"/>
        <v>298</v>
      </c>
      <c r="I180" s="37">
        <f t="shared" si="33"/>
        <v>85.890000000000327</v>
      </c>
      <c r="J180" s="37">
        <f t="shared" si="27"/>
        <v>383.89000000000033</v>
      </c>
      <c r="K180" s="37">
        <v>37089.704200000007</v>
      </c>
      <c r="L180" s="37">
        <v>0</v>
      </c>
      <c r="M180" s="37">
        <f t="shared" si="32"/>
        <v>2032.3600000000001</v>
      </c>
      <c r="N180" s="38">
        <f t="shared" si="32"/>
        <v>227.60850000000087</v>
      </c>
      <c r="O180" s="36">
        <f t="shared" si="29"/>
        <v>2259.9685000000009</v>
      </c>
      <c r="P180" s="36"/>
      <c r="Q180" s="38">
        <f t="shared" si="26"/>
        <v>34829.735700000005</v>
      </c>
      <c r="R180" s="38" t="str">
        <f t="shared" si="28"/>
        <v xml:space="preserve">№146 </v>
      </c>
    </row>
    <row r="181" spans="1:18">
      <c r="A181" s="8" t="s">
        <v>186</v>
      </c>
      <c r="B181" s="39">
        <v>17200.986000000001</v>
      </c>
      <c r="C181" s="39">
        <v>9102.612000000001</v>
      </c>
      <c r="D181" s="39">
        <v>26303.598000000002</v>
      </c>
      <c r="E181" s="39">
        <v>17440.892</v>
      </c>
      <c r="F181" s="39">
        <v>9224.764000000001</v>
      </c>
      <c r="G181" s="39">
        <v>26665.655999999999</v>
      </c>
      <c r="H181" s="39">
        <f t="shared" si="33"/>
        <v>239.90599999999904</v>
      </c>
      <c r="I181" s="39">
        <f t="shared" si="33"/>
        <v>122.15200000000004</v>
      </c>
      <c r="J181" s="39">
        <f t="shared" si="27"/>
        <v>362.05799999999908</v>
      </c>
      <c r="K181" s="39">
        <v>-43067.502769999977</v>
      </c>
      <c r="L181" s="39">
        <v>0</v>
      </c>
      <c r="M181" s="45">
        <f t="shared" si="32"/>
        <v>1636.1589199999935</v>
      </c>
      <c r="N181" s="3">
        <f t="shared" si="32"/>
        <v>323.70280000000008</v>
      </c>
      <c r="O181" s="8">
        <f t="shared" si="29"/>
        <v>1959.8617199999935</v>
      </c>
      <c r="P181" s="8"/>
      <c r="Q181" s="3">
        <f t="shared" si="26"/>
        <v>-45027.364489999971</v>
      </c>
      <c r="R181" s="3" t="str">
        <f t="shared" si="28"/>
        <v>№146 3ф</v>
      </c>
    </row>
    <row r="182" spans="1:18">
      <c r="A182" s="36" t="s">
        <v>187</v>
      </c>
      <c r="B182" s="37">
        <v>2071.9299999999998</v>
      </c>
      <c r="C182" s="37">
        <v>2868.57</v>
      </c>
      <c r="D182" s="37">
        <v>4940.5200000000004</v>
      </c>
      <c r="E182" s="37">
        <v>2267.0700000000002</v>
      </c>
      <c r="F182" s="37">
        <v>3085.87</v>
      </c>
      <c r="G182" s="37">
        <v>5352.9800000000005</v>
      </c>
      <c r="H182" s="37">
        <f t="shared" si="33"/>
        <v>195.14000000000033</v>
      </c>
      <c r="I182" s="37">
        <f t="shared" si="33"/>
        <v>217.29999999999973</v>
      </c>
      <c r="J182" s="37">
        <f t="shared" si="27"/>
        <v>412.44000000000005</v>
      </c>
      <c r="K182" s="37">
        <v>-6940.966199999998</v>
      </c>
      <c r="L182" s="37">
        <v>3000</v>
      </c>
      <c r="M182" s="37">
        <f t="shared" si="32"/>
        <v>1330.8548000000023</v>
      </c>
      <c r="N182" s="38">
        <f t="shared" si="32"/>
        <v>575.84499999999923</v>
      </c>
      <c r="O182" s="36">
        <f t="shared" si="29"/>
        <v>1906.6998000000017</v>
      </c>
      <c r="P182" s="36"/>
      <c r="Q182" s="38">
        <f t="shared" si="26"/>
        <v>-5847.6659999999993</v>
      </c>
      <c r="R182" s="38" t="str">
        <f t="shared" si="28"/>
        <v xml:space="preserve">№147 </v>
      </c>
    </row>
    <row r="183" spans="1:18">
      <c r="A183" s="8" t="s">
        <v>188</v>
      </c>
      <c r="B183" s="39">
        <v>1311</v>
      </c>
      <c r="C183" s="39">
        <v>3865.63</v>
      </c>
      <c r="D183" s="39">
        <v>5176.7</v>
      </c>
      <c r="E183" s="39">
        <v>1311.52</v>
      </c>
      <c r="F183" s="39">
        <v>3865.63</v>
      </c>
      <c r="G183" s="39">
        <v>5177.22</v>
      </c>
      <c r="H183" s="39">
        <f t="shared" si="33"/>
        <v>0.51999999999998181</v>
      </c>
      <c r="I183" s="39">
        <f t="shared" si="33"/>
        <v>0</v>
      </c>
      <c r="J183" s="39">
        <f t="shared" si="27"/>
        <v>0.51999999999998181</v>
      </c>
      <c r="K183" s="39">
        <v>-2005.0935999999997</v>
      </c>
      <c r="L183" s="39">
        <v>2005</v>
      </c>
      <c r="M183" s="39">
        <f t="shared" si="32"/>
        <v>3.5463999999998759</v>
      </c>
      <c r="N183" s="3">
        <f t="shared" si="32"/>
        <v>0</v>
      </c>
      <c r="O183" s="8">
        <f t="shared" si="29"/>
        <v>3.5463999999998759</v>
      </c>
      <c r="P183" s="8"/>
      <c r="Q183" s="3">
        <f t="shared" si="26"/>
        <v>-3.6399999999996453</v>
      </c>
      <c r="R183" s="3" t="str">
        <f t="shared" si="28"/>
        <v>№148</v>
      </c>
    </row>
    <row r="184" spans="1:18">
      <c r="A184" s="36" t="s">
        <v>189</v>
      </c>
      <c r="B184" s="37">
        <v>28479.3</v>
      </c>
      <c r="C184" s="37">
        <v>14645.94</v>
      </c>
      <c r="D184" s="37">
        <v>43125.25</v>
      </c>
      <c r="E184" s="37">
        <v>29062.47</v>
      </c>
      <c r="F184" s="37">
        <v>14942.29</v>
      </c>
      <c r="G184" s="37">
        <v>44004.78</v>
      </c>
      <c r="H184" s="37">
        <f t="shared" si="33"/>
        <v>583.17000000000189</v>
      </c>
      <c r="I184" s="37">
        <f t="shared" si="33"/>
        <v>296.35000000000036</v>
      </c>
      <c r="J184" s="37">
        <f t="shared" si="27"/>
        <v>879.52000000000226</v>
      </c>
      <c r="K184" s="37">
        <v>-2953.5624000000034</v>
      </c>
      <c r="L184" s="37">
        <v>2953.56</v>
      </c>
      <c r="M184" s="37">
        <f t="shared" si="32"/>
        <v>3977.2194000000131</v>
      </c>
      <c r="N184" s="38">
        <f t="shared" si="32"/>
        <v>785.3275000000009</v>
      </c>
      <c r="O184" s="36">
        <f t="shared" si="29"/>
        <v>4762.5469000000139</v>
      </c>
      <c r="P184" s="36"/>
      <c r="Q184" s="38">
        <f t="shared" si="26"/>
        <v>-4762.549300000017</v>
      </c>
      <c r="R184" s="38" t="str">
        <f t="shared" si="28"/>
        <v>№149</v>
      </c>
    </row>
    <row r="185" spans="1:18">
      <c r="A185" s="8" t="s">
        <v>190</v>
      </c>
      <c r="B185" s="39">
        <v>9149.6</v>
      </c>
      <c r="C185" s="39">
        <v>3431.88</v>
      </c>
      <c r="D185" s="39">
        <v>12581.48</v>
      </c>
      <c r="E185" s="39">
        <v>9360.49</v>
      </c>
      <c r="F185" s="39">
        <v>3537.37</v>
      </c>
      <c r="G185" s="39">
        <v>12897.86</v>
      </c>
      <c r="H185" s="39">
        <f t="shared" si="33"/>
        <v>210.88999999999942</v>
      </c>
      <c r="I185" s="39">
        <f t="shared" si="33"/>
        <v>105.48999999999978</v>
      </c>
      <c r="J185" s="39">
        <f>SUM(H185:I185)</f>
        <v>316.3799999999992</v>
      </c>
      <c r="K185" s="39">
        <v>-765.76330000000053</v>
      </c>
      <c r="L185" s="39">
        <v>0</v>
      </c>
      <c r="M185" s="45">
        <f t="shared" si="32"/>
        <v>1438.2697999999962</v>
      </c>
      <c r="N185" s="3">
        <f t="shared" si="32"/>
        <v>279.54849999999942</v>
      </c>
      <c r="O185" s="8">
        <f t="shared" si="29"/>
        <v>1717.8182999999956</v>
      </c>
      <c r="P185" s="8"/>
      <c r="Q185" s="3">
        <f t="shared" si="26"/>
        <v>-2483.5815999999959</v>
      </c>
      <c r="R185" s="3" t="str">
        <f t="shared" si="28"/>
        <v xml:space="preserve">№150 </v>
      </c>
    </row>
    <row r="186" spans="1:18">
      <c r="A186" s="36" t="s">
        <v>191</v>
      </c>
      <c r="B186" s="37">
        <v>1048.01</v>
      </c>
      <c r="C186" s="37">
        <v>412.79</v>
      </c>
      <c r="D186" s="37">
        <v>1460.81</v>
      </c>
      <c r="E186" s="37">
        <v>1048.01</v>
      </c>
      <c r="F186" s="37">
        <v>412.79</v>
      </c>
      <c r="G186" s="37">
        <v>1460.81</v>
      </c>
      <c r="H186" s="37">
        <f t="shared" si="33"/>
        <v>0</v>
      </c>
      <c r="I186" s="37">
        <f t="shared" si="33"/>
        <v>0</v>
      </c>
      <c r="J186" s="37">
        <f t="shared" si="27"/>
        <v>0</v>
      </c>
      <c r="K186" s="37">
        <v>539.14659999999844</v>
      </c>
      <c r="L186" s="37">
        <v>0</v>
      </c>
      <c r="M186" s="37">
        <f t="shared" si="32"/>
        <v>0</v>
      </c>
      <c r="N186" s="38">
        <f t="shared" si="32"/>
        <v>0</v>
      </c>
      <c r="O186" s="36">
        <f t="shared" si="29"/>
        <v>0</v>
      </c>
      <c r="P186" s="36"/>
      <c r="Q186" s="38">
        <f t="shared" si="26"/>
        <v>539.14659999999844</v>
      </c>
      <c r="R186" s="38" t="str">
        <f t="shared" si="28"/>
        <v>№151</v>
      </c>
    </row>
    <row r="187" spans="1:18">
      <c r="A187" s="8" t="s">
        <v>192</v>
      </c>
      <c r="B187" s="39">
        <v>1751.48</v>
      </c>
      <c r="C187" s="39">
        <v>712.6</v>
      </c>
      <c r="D187" s="39">
        <v>2464.08</v>
      </c>
      <c r="E187" s="39">
        <v>1751.48</v>
      </c>
      <c r="F187" s="39">
        <v>712.6</v>
      </c>
      <c r="G187" s="39">
        <v>2464.08</v>
      </c>
      <c r="H187" s="39">
        <f t="shared" si="33"/>
        <v>0</v>
      </c>
      <c r="I187" s="39">
        <f t="shared" si="33"/>
        <v>0</v>
      </c>
      <c r="J187" s="39">
        <f t="shared" si="27"/>
        <v>0</v>
      </c>
      <c r="K187" s="39">
        <v>347.84079999999813</v>
      </c>
      <c r="L187" s="39">
        <v>0</v>
      </c>
      <c r="M187" s="39">
        <f t="shared" si="32"/>
        <v>0</v>
      </c>
      <c r="N187" s="3">
        <f t="shared" si="32"/>
        <v>0</v>
      </c>
      <c r="O187" s="8">
        <f t="shared" si="29"/>
        <v>0</v>
      </c>
      <c r="P187" s="8"/>
      <c r="Q187" s="3">
        <f t="shared" si="26"/>
        <v>347.84079999999813</v>
      </c>
      <c r="R187" s="3" t="str">
        <f t="shared" si="28"/>
        <v>№152</v>
      </c>
    </row>
    <row r="188" spans="1:18">
      <c r="A188" s="36" t="s">
        <v>193</v>
      </c>
      <c r="B188" s="37">
        <v>896.66</v>
      </c>
      <c r="C188" s="37">
        <v>504.02000000000004</v>
      </c>
      <c r="D188" s="37">
        <v>1400.68</v>
      </c>
      <c r="E188" s="37">
        <v>896.66</v>
      </c>
      <c r="F188" s="37">
        <v>504.02000000000004</v>
      </c>
      <c r="G188" s="37">
        <v>1400.68</v>
      </c>
      <c r="H188" s="37">
        <f t="shared" si="33"/>
        <v>0</v>
      </c>
      <c r="I188" s="37">
        <f t="shared" si="33"/>
        <v>0</v>
      </c>
      <c r="J188" s="37">
        <f t="shared" si="27"/>
        <v>0</v>
      </c>
      <c r="K188" s="37">
        <v>-1.2774999999997385</v>
      </c>
      <c r="L188" s="37">
        <v>0</v>
      </c>
      <c r="M188" s="37">
        <f t="shared" si="32"/>
        <v>0</v>
      </c>
      <c r="N188" s="38">
        <f t="shared" si="32"/>
        <v>0</v>
      </c>
      <c r="O188" s="36">
        <f t="shared" si="29"/>
        <v>0</v>
      </c>
      <c r="P188" s="36"/>
      <c r="Q188" s="38">
        <f t="shared" si="26"/>
        <v>-1.2774999999997385</v>
      </c>
      <c r="R188" s="38" t="str">
        <f t="shared" si="28"/>
        <v xml:space="preserve">№153 </v>
      </c>
    </row>
    <row r="189" spans="1:18">
      <c r="A189" s="8" t="s">
        <v>194</v>
      </c>
      <c r="B189" s="39">
        <v>3106.01</v>
      </c>
      <c r="C189" s="39">
        <v>2388.7200000000003</v>
      </c>
      <c r="D189" s="39">
        <v>5494.7300000000005</v>
      </c>
      <c r="E189" s="39">
        <v>3106.01</v>
      </c>
      <c r="F189" s="39">
        <v>2388.7200000000003</v>
      </c>
      <c r="G189" s="39">
        <v>5494.7300000000005</v>
      </c>
      <c r="H189" s="39">
        <f t="shared" si="33"/>
        <v>0</v>
      </c>
      <c r="I189" s="39">
        <f t="shared" si="33"/>
        <v>0</v>
      </c>
      <c r="J189" s="39">
        <f t="shared" si="27"/>
        <v>0</v>
      </c>
      <c r="K189" s="39">
        <v>1067.9003999999973</v>
      </c>
      <c r="L189" s="39">
        <v>0</v>
      </c>
      <c r="M189" s="45">
        <f t="shared" si="32"/>
        <v>0</v>
      </c>
      <c r="N189" s="3">
        <f t="shared" si="32"/>
        <v>0</v>
      </c>
      <c r="O189" s="8">
        <f t="shared" si="29"/>
        <v>0</v>
      </c>
      <c r="P189" s="8"/>
      <c r="Q189" s="3">
        <f t="shared" si="26"/>
        <v>1067.9003999999973</v>
      </c>
      <c r="R189" s="3" t="str">
        <f t="shared" si="28"/>
        <v>№154</v>
      </c>
    </row>
    <row r="190" spans="1:18">
      <c r="A190" s="36" t="s">
        <v>195</v>
      </c>
      <c r="B190" s="37">
        <v>9558.4</v>
      </c>
      <c r="C190" s="37">
        <v>3881.26</v>
      </c>
      <c r="D190" s="37">
        <v>13439.66</v>
      </c>
      <c r="E190" s="37">
        <v>9984.4</v>
      </c>
      <c r="F190" s="37">
        <v>4058.27</v>
      </c>
      <c r="G190" s="37">
        <v>14042.67</v>
      </c>
      <c r="H190" s="37">
        <f t="shared" si="33"/>
        <v>426</v>
      </c>
      <c r="I190" s="37">
        <f t="shared" si="33"/>
        <v>177.00999999999976</v>
      </c>
      <c r="J190" s="37">
        <f t="shared" si="27"/>
        <v>603.00999999999976</v>
      </c>
      <c r="K190" s="37">
        <v>-2319.728499999997</v>
      </c>
      <c r="L190" s="37">
        <v>0</v>
      </c>
      <c r="M190" s="37">
        <f t="shared" si="32"/>
        <v>2905.32</v>
      </c>
      <c r="N190" s="38">
        <f t="shared" si="32"/>
        <v>469.07649999999938</v>
      </c>
      <c r="O190" s="36">
        <f t="shared" si="29"/>
        <v>3374.3964999999994</v>
      </c>
      <c r="P190" s="36"/>
      <c r="Q190" s="38">
        <f t="shared" si="26"/>
        <v>-5694.1249999999964</v>
      </c>
      <c r="R190" s="38" t="str">
        <f t="shared" si="28"/>
        <v>№155</v>
      </c>
    </row>
    <row r="191" spans="1:18">
      <c r="A191" s="8" t="s">
        <v>196</v>
      </c>
      <c r="B191" s="39">
        <v>24098.84</v>
      </c>
      <c r="C191" s="39">
        <v>10072.370000000001</v>
      </c>
      <c r="D191" s="39">
        <v>34171.21</v>
      </c>
      <c r="E191" s="39">
        <v>24098.84</v>
      </c>
      <c r="F191" s="39">
        <v>10072.370000000001</v>
      </c>
      <c r="G191" s="39">
        <v>34171.21</v>
      </c>
      <c r="H191" s="39">
        <f t="shared" si="33"/>
        <v>0</v>
      </c>
      <c r="I191" s="39">
        <f t="shared" si="33"/>
        <v>0</v>
      </c>
      <c r="J191" s="39">
        <f t="shared" si="27"/>
        <v>0</v>
      </c>
      <c r="K191" s="39">
        <v>-3726.3443999999963</v>
      </c>
      <c r="L191" s="39">
        <v>3800</v>
      </c>
      <c r="M191" s="45">
        <f t="shared" si="32"/>
        <v>0</v>
      </c>
      <c r="N191" s="3">
        <f t="shared" si="32"/>
        <v>0</v>
      </c>
      <c r="O191" s="8">
        <f t="shared" si="29"/>
        <v>0</v>
      </c>
      <c r="P191" s="8"/>
      <c r="Q191" s="3">
        <f t="shared" si="26"/>
        <v>73.655600000003687</v>
      </c>
      <c r="R191" s="3" t="str">
        <f t="shared" si="28"/>
        <v xml:space="preserve">№156 </v>
      </c>
    </row>
    <row r="192" spans="1:18" ht="19.5">
      <c r="A192" s="8"/>
      <c r="B192" s="39"/>
      <c r="C192" s="39"/>
      <c r="D192" s="39"/>
      <c r="E192" s="43" t="s">
        <v>32</v>
      </c>
      <c r="F192" s="43"/>
      <c r="G192" s="43"/>
      <c r="H192" s="43"/>
      <c r="I192" s="43"/>
      <c r="J192" s="43"/>
      <c r="K192" s="43"/>
      <c r="L192" s="43"/>
      <c r="M192" s="43"/>
      <c r="N192" s="43"/>
      <c r="O192" s="8"/>
      <c r="P192" s="8"/>
      <c r="Q192" s="3"/>
      <c r="R192" s="3"/>
    </row>
    <row r="193" spans="1:18">
      <c r="A193" s="36" t="s">
        <v>197</v>
      </c>
      <c r="B193" s="37"/>
      <c r="C193" s="37"/>
      <c r="D193" s="37"/>
      <c r="E193" s="37"/>
      <c r="F193" s="37"/>
      <c r="G193" s="37"/>
      <c r="H193" s="37"/>
      <c r="I193" s="37"/>
      <c r="J193" s="37"/>
      <c r="K193" s="37">
        <v>-9825.1943999999985</v>
      </c>
      <c r="L193" s="37">
        <v>0</v>
      </c>
      <c r="M193" s="37">
        <f t="shared" si="32"/>
        <v>0</v>
      </c>
      <c r="N193" s="38">
        <f t="shared" si="32"/>
        <v>0</v>
      </c>
      <c r="O193" s="36">
        <f t="shared" si="29"/>
        <v>0</v>
      </c>
      <c r="P193" s="36"/>
      <c r="Q193" s="38">
        <f t="shared" si="26"/>
        <v>-9825.1943999999985</v>
      </c>
      <c r="R193" s="38" t="str">
        <f t="shared" si="28"/>
        <v>№157</v>
      </c>
    </row>
    <row r="194" spans="1:18">
      <c r="A194" s="8" t="s">
        <v>198</v>
      </c>
      <c r="B194" s="39">
        <v>15842.49</v>
      </c>
      <c r="C194" s="39">
        <v>9580.39</v>
      </c>
      <c r="D194" s="39">
        <v>25424.68</v>
      </c>
      <c r="E194" s="39">
        <v>16104.470000000001</v>
      </c>
      <c r="F194" s="39">
        <v>9725.9500000000007</v>
      </c>
      <c r="G194" s="39">
        <v>25832.22</v>
      </c>
      <c r="H194" s="39">
        <f t="shared" si="33"/>
        <v>261.98000000000138</v>
      </c>
      <c r="I194" s="39">
        <f t="shared" si="33"/>
        <v>145.56000000000131</v>
      </c>
      <c r="J194" s="39">
        <f t="shared" si="27"/>
        <v>407.54000000000269</v>
      </c>
      <c r="K194" s="39">
        <v>-774.52969999999277</v>
      </c>
      <c r="L194" s="39">
        <v>1000</v>
      </c>
      <c r="M194" s="39">
        <f t="shared" si="32"/>
        <v>1786.7036000000096</v>
      </c>
      <c r="N194" s="3">
        <f t="shared" si="32"/>
        <v>385.73400000000345</v>
      </c>
      <c r="O194" s="8">
        <f t="shared" si="29"/>
        <v>2172.4376000000129</v>
      </c>
      <c r="P194" s="8"/>
      <c r="Q194" s="3">
        <f t="shared" si="26"/>
        <v>-1946.9673000000057</v>
      </c>
      <c r="R194" s="3" t="str">
        <f t="shared" si="28"/>
        <v xml:space="preserve">№158 </v>
      </c>
    </row>
    <row r="195" spans="1:18">
      <c r="A195" s="36" t="s">
        <v>199</v>
      </c>
      <c r="B195" s="37"/>
      <c r="C195" s="37"/>
      <c r="D195" s="37"/>
      <c r="E195" s="37"/>
      <c r="F195" s="37"/>
      <c r="G195" s="37"/>
      <c r="H195" s="37"/>
      <c r="I195" s="37"/>
      <c r="J195" s="37">
        <f t="shared" si="27"/>
        <v>0</v>
      </c>
      <c r="K195" s="37">
        <v>7119.9991</v>
      </c>
      <c r="L195" s="37">
        <v>0</v>
      </c>
      <c r="M195" s="37"/>
      <c r="N195" s="38"/>
      <c r="O195" s="36"/>
      <c r="P195" s="36"/>
      <c r="Q195" s="38">
        <f t="shared" si="26"/>
        <v>7119.9991</v>
      </c>
      <c r="R195" s="38" t="str">
        <f t="shared" si="28"/>
        <v>№159снят</v>
      </c>
    </row>
    <row r="196" spans="1:18">
      <c r="A196" s="8" t="s">
        <v>200</v>
      </c>
      <c r="B196" s="39">
        <v>6162.3600000000006</v>
      </c>
      <c r="C196" s="39">
        <v>1829.96</v>
      </c>
      <c r="D196" s="39">
        <v>7992.46</v>
      </c>
      <c r="E196" s="39">
        <v>6163.51</v>
      </c>
      <c r="F196" s="39">
        <v>1831.43</v>
      </c>
      <c r="G196" s="39">
        <v>7995.08</v>
      </c>
      <c r="H196" s="39">
        <f t="shared" ref="H196:I198" si="34">E196-B196</f>
        <v>1.1499999999996362</v>
      </c>
      <c r="I196" s="39">
        <f t="shared" si="34"/>
        <v>1.4700000000000273</v>
      </c>
      <c r="J196" s="39">
        <f>SUM(H196:I196)</f>
        <v>2.6199999999996635</v>
      </c>
      <c r="K196" s="39">
        <v>13487.429499999995</v>
      </c>
      <c r="L196" s="39">
        <v>0</v>
      </c>
      <c r="M196" s="8">
        <f t="shared" ref="M196:N228" si="35">H196*M$6</f>
        <v>7.8429999999975193</v>
      </c>
      <c r="N196" s="3">
        <f t="shared" si="35"/>
        <v>3.8955000000000721</v>
      </c>
      <c r="O196" s="8">
        <f t="shared" si="29"/>
        <v>11.738499999997591</v>
      </c>
      <c r="P196" s="8"/>
      <c r="Q196" s="3">
        <f t="shared" si="26"/>
        <v>13475.690999999997</v>
      </c>
      <c r="R196" s="3" t="str">
        <f t="shared" si="28"/>
        <v>№159а\1</v>
      </c>
    </row>
    <row r="197" spans="1:18">
      <c r="A197" s="36" t="s">
        <v>201</v>
      </c>
      <c r="B197" s="37">
        <v>1646.01</v>
      </c>
      <c r="C197" s="37">
        <v>651.71</v>
      </c>
      <c r="D197" s="37">
        <v>2297.7600000000002</v>
      </c>
      <c r="E197" s="37">
        <v>1698.91</v>
      </c>
      <c r="F197" s="37">
        <v>678.35</v>
      </c>
      <c r="G197" s="37">
        <v>2377.3000000000002</v>
      </c>
      <c r="H197" s="37">
        <f t="shared" si="34"/>
        <v>52.900000000000091</v>
      </c>
      <c r="I197" s="37">
        <f t="shared" si="34"/>
        <v>26.639999999999986</v>
      </c>
      <c r="J197" s="37">
        <f t="shared" ref="J197" si="36">SUM(H197:I197)</f>
        <v>79.540000000000077</v>
      </c>
      <c r="K197" s="37">
        <v>-7936.8417000000018</v>
      </c>
      <c r="L197" s="37">
        <v>0</v>
      </c>
      <c r="M197" s="37">
        <f t="shared" si="35"/>
        <v>360.77800000000065</v>
      </c>
      <c r="N197" s="38">
        <f t="shared" si="35"/>
        <v>70.595999999999961</v>
      </c>
      <c r="O197" s="36">
        <f t="shared" si="29"/>
        <v>431.37400000000059</v>
      </c>
      <c r="P197" s="36"/>
      <c r="Q197" s="38">
        <f t="shared" si="26"/>
        <v>-8368.2157000000025</v>
      </c>
      <c r="R197" s="38" t="str">
        <f t="shared" si="28"/>
        <v xml:space="preserve">№159а\2 </v>
      </c>
    </row>
    <row r="198" spans="1:18">
      <c r="A198" s="8" t="s">
        <v>202</v>
      </c>
      <c r="B198" s="39">
        <v>6631.43</v>
      </c>
      <c r="C198" s="39">
        <v>3015.7200000000003</v>
      </c>
      <c r="D198" s="39">
        <v>9647.24</v>
      </c>
      <c r="E198" s="39">
        <v>6707.85</v>
      </c>
      <c r="F198" s="39">
        <v>3097.7400000000002</v>
      </c>
      <c r="G198" s="39">
        <v>9805.69</v>
      </c>
      <c r="H198" s="39">
        <f t="shared" si="34"/>
        <v>76.420000000000073</v>
      </c>
      <c r="I198" s="39">
        <f t="shared" si="34"/>
        <v>82.019999999999982</v>
      </c>
      <c r="J198" s="39">
        <f>SUM(H198:I198)</f>
        <v>158.44000000000005</v>
      </c>
      <c r="K198" s="39">
        <v>-1210.9221000000011</v>
      </c>
      <c r="L198" s="39">
        <v>0</v>
      </c>
      <c r="M198" s="39">
        <f t="shared" si="35"/>
        <v>521.18440000000055</v>
      </c>
      <c r="N198" s="3">
        <f t="shared" si="35"/>
        <v>217.35299999999995</v>
      </c>
      <c r="O198" s="8">
        <f t="shared" si="29"/>
        <v>738.5374000000005</v>
      </c>
      <c r="P198" s="8"/>
      <c r="Q198" s="3">
        <f t="shared" si="26"/>
        <v>-1949.4595000000018</v>
      </c>
      <c r="R198" s="3" t="str">
        <f t="shared" si="28"/>
        <v>№160</v>
      </c>
    </row>
    <row r="199" spans="1:18">
      <c r="A199" s="36" t="s">
        <v>203</v>
      </c>
      <c r="B199" s="37"/>
      <c r="C199" s="37"/>
      <c r="D199" s="37"/>
      <c r="E199" s="37"/>
      <c r="F199" s="37"/>
      <c r="G199" s="37"/>
      <c r="H199" s="37"/>
      <c r="I199" s="37"/>
      <c r="J199" s="37"/>
      <c r="K199" s="37">
        <v>0</v>
      </c>
      <c r="L199" s="37">
        <v>0</v>
      </c>
      <c r="M199" s="37">
        <f t="shared" si="35"/>
        <v>0</v>
      </c>
      <c r="N199" s="38">
        <f t="shared" si="35"/>
        <v>0</v>
      </c>
      <c r="O199" s="36">
        <f t="shared" si="29"/>
        <v>0</v>
      </c>
      <c r="P199" s="36"/>
      <c r="Q199" s="38">
        <f t="shared" si="26"/>
        <v>0</v>
      </c>
      <c r="R199" s="38" t="str">
        <f t="shared" si="28"/>
        <v>№161 снят</v>
      </c>
    </row>
    <row r="200" spans="1:18">
      <c r="A200" s="8" t="s">
        <v>204</v>
      </c>
      <c r="B200" s="39">
        <v>20382.327000000001</v>
      </c>
      <c r="C200" s="39">
        <v>12737.893</v>
      </c>
      <c r="D200" s="39">
        <v>33120.22</v>
      </c>
      <c r="E200" s="39">
        <v>21037.170000000002</v>
      </c>
      <c r="F200" s="39">
        <v>13148.048000000001</v>
      </c>
      <c r="G200" s="39">
        <v>34185.218000000001</v>
      </c>
      <c r="H200" s="39">
        <f t="shared" ref="H200:I213" si="37">E200-B200</f>
        <v>654.84300000000076</v>
      </c>
      <c r="I200" s="39">
        <f t="shared" si="37"/>
        <v>410.15500000000065</v>
      </c>
      <c r="J200" s="39">
        <f>SUM(H200:I200)</f>
        <v>1064.9980000000014</v>
      </c>
      <c r="K200" s="39">
        <v>2.0099999910598854E-3</v>
      </c>
      <c r="L200" s="39">
        <v>0</v>
      </c>
      <c r="M200" s="45">
        <f t="shared" si="35"/>
        <v>4466.0292600000057</v>
      </c>
      <c r="N200" s="3">
        <f t="shared" si="35"/>
        <v>1086.9107500000016</v>
      </c>
      <c r="O200" s="8">
        <f t="shared" si="29"/>
        <v>5552.9400100000075</v>
      </c>
      <c r="P200" s="8"/>
      <c r="Q200" s="3">
        <f t="shared" si="26"/>
        <v>-5552.9380000000165</v>
      </c>
      <c r="R200" s="3" t="str">
        <f t="shared" si="28"/>
        <v>№161 3фсбыт</v>
      </c>
    </row>
    <row r="201" spans="1:18">
      <c r="A201" s="36" t="s">
        <v>205</v>
      </c>
      <c r="B201" s="37">
        <v>1288.9000000000001</v>
      </c>
      <c r="C201" s="37">
        <v>550.43000000000006</v>
      </c>
      <c r="D201" s="37">
        <v>1839.3400000000001</v>
      </c>
      <c r="E201" s="37">
        <v>1293.4000000000001</v>
      </c>
      <c r="F201" s="37">
        <v>550.78</v>
      </c>
      <c r="G201" s="37">
        <v>1844.19</v>
      </c>
      <c r="H201" s="37">
        <f t="shared" si="37"/>
        <v>4.5</v>
      </c>
      <c r="I201" s="37">
        <f t="shared" si="37"/>
        <v>0.34999999999990905</v>
      </c>
      <c r="J201" s="37">
        <f t="shared" si="27"/>
        <v>4.8499999999999091</v>
      </c>
      <c r="K201" s="37">
        <v>-259.84880000000067</v>
      </c>
      <c r="L201" s="37">
        <v>0</v>
      </c>
      <c r="M201" s="37">
        <f t="shared" si="35"/>
        <v>30.69</v>
      </c>
      <c r="N201" s="38">
        <f t="shared" si="35"/>
        <v>0.92749999999975896</v>
      </c>
      <c r="O201" s="36">
        <f t="shared" si="29"/>
        <v>31.617499999999762</v>
      </c>
      <c r="P201" s="36"/>
      <c r="Q201" s="38">
        <f t="shared" si="26"/>
        <v>-291.46630000000044</v>
      </c>
      <c r="R201" s="38" t="str">
        <f t="shared" si="28"/>
        <v>№161а</v>
      </c>
    </row>
    <row r="202" spans="1:18">
      <c r="A202" s="8" t="s">
        <v>206</v>
      </c>
      <c r="B202" s="39">
        <v>82.05</v>
      </c>
      <c r="C202" s="39">
        <v>57.09</v>
      </c>
      <c r="D202" s="39">
        <v>139.16</v>
      </c>
      <c r="E202" s="39">
        <v>82.05</v>
      </c>
      <c r="F202" s="39">
        <v>57.09</v>
      </c>
      <c r="G202" s="39">
        <v>139.16</v>
      </c>
      <c r="H202" s="39">
        <f t="shared" si="37"/>
        <v>0</v>
      </c>
      <c r="I202" s="39">
        <f t="shared" si="37"/>
        <v>0</v>
      </c>
      <c r="J202" s="39">
        <f t="shared" si="27"/>
        <v>0</v>
      </c>
      <c r="K202" s="39">
        <v>-22.866999999999749</v>
      </c>
      <c r="L202" s="39">
        <v>0</v>
      </c>
      <c r="M202" s="39">
        <f t="shared" si="35"/>
        <v>0</v>
      </c>
      <c r="N202" s="3">
        <f t="shared" si="35"/>
        <v>0</v>
      </c>
      <c r="O202" s="8">
        <f t="shared" si="29"/>
        <v>0</v>
      </c>
      <c r="P202" s="8"/>
      <c r="Q202" s="3">
        <f t="shared" si="26"/>
        <v>-22.866999999999749</v>
      </c>
      <c r="R202" s="3" t="str">
        <f t="shared" si="28"/>
        <v>№162</v>
      </c>
    </row>
    <row r="203" spans="1:18">
      <c r="A203" s="36" t="s">
        <v>207</v>
      </c>
      <c r="B203" s="37">
        <v>6839.25</v>
      </c>
      <c r="C203" s="37">
        <v>3699.46</v>
      </c>
      <c r="D203" s="37">
        <v>10538.72</v>
      </c>
      <c r="E203" s="37">
        <v>6839.25</v>
      </c>
      <c r="F203" s="37">
        <v>3699.46</v>
      </c>
      <c r="G203" s="37">
        <v>10538.72</v>
      </c>
      <c r="H203" s="37">
        <f t="shared" si="37"/>
        <v>0</v>
      </c>
      <c r="I203" s="37">
        <f t="shared" si="37"/>
        <v>0</v>
      </c>
      <c r="J203" s="37">
        <f t="shared" si="27"/>
        <v>0</v>
      </c>
      <c r="K203" s="37">
        <v>0.45970000000124855</v>
      </c>
      <c r="L203" s="37">
        <v>0</v>
      </c>
      <c r="M203" s="37">
        <f t="shared" si="35"/>
        <v>0</v>
      </c>
      <c r="N203" s="38">
        <f t="shared" si="35"/>
        <v>0</v>
      </c>
      <c r="O203" s="36">
        <f t="shared" si="29"/>
        <v>0</v>
      </c>
      <c r="P203" s="36"/>
      <c r="Q203" s="38">
        <f t="shared" si="26"/>
        <v>0.45970000000124855</v>
      </c>
      <c r="R203" s="38" t="str">
        <f t="shared" si="28"/>
        <v>№163</v>
      </c>
    </row>
    <row r="204" spans="1:18">
      <c r="A204" s="8" t="s">
        <v>208</v>
      </c>
      <c r="B204" s="39">
        <v>10586.77</v>
      </c>
      <c r="C204" s="39">
        <v>3588.14</v>
      </c>
      <c r="D204" s="39">
        <v>14175.14</v>
      </c>
      <c r="E204" s="39">
        <v>10586.77</v>
      </c>
      <c r="F204" s="39">
        <v>3588.14</v>
      </c>
      <c r="G204" s="39">
        <v>14175.14</v>
      </c>
      <c r="H204" s="39">
        <f t="shared" si="37"/>
        <v>0</v>
      </c>
      <c r="I204" s="39">
        <f t="shared" si="37"/>
        <v>0</v>
      </c>
      <c r="J204" s="39">
        <f t="shared" si="27"/>
        <v>0</v>
      </c>
      <c r="K204" s="39">
        <v>-2.6590000000043883</v>
      </c>
      <c r="L204" s="39">
        <v>0</v>
      </c>
      <c r="M204" s="39">
        <f t="shared" si="35"/>
        <v>0</v>
      </c>
      <c r="N204" s="3">
        <f t="shared" si="35"/>
        <v>0</v>
      </c>
      <c r="O204" s="8">
        <f t="shared" si="29"/>
        <v>0</v>
      </c>
      <c r="P204" s="8"/>
      <c r="Q204" s="3">
        <f t="shared" si="26"/>
        <v>-2.6590000000043883</v>
      </c>
      <c r="R204" s="3" t="str">
        <f t="shared" si="28"/>
        <v>№164</v>
      </c>
    </row>
    <row r="205" spans="1:18">
      <c r="A205" s="36" t="s">
        <v>209</v>
      </c>
      <c r="B205" s="37">
        <v>4292.54</v>
      </c>
      <c r="C205" s="37">
        <v>1307.01</v>
      </c>
      <c r="D205" s="37">
        <v>5599.6</v>
      </c>
      <c r="E205" s="37">
        <v>4292.54</v>
      </c>
      <c r="F205" s="37">
        <v>1307.01</v>
      </c>
      <c r="G205" s="37">
        <v>5599.6</v>
      </c>
      <c r="H205" s="37">
        <f t="shared" si="37"/>
        <v>0</v>
      </c>
      <c r="I205" s="37">
        <f t="shared" si="37"/>
        <v>0</v>
      </c>
      <c r="J205" s="37">
        <f>SUM(H205:I205)</f>
        <v>0</v>
      </c>
      <c r="K205" s="37">
        <v>-724.66160000000036</v>
      </c>
      <c r="L205" s="37">
        <v>0</v>
      </c>
      <c r="M205" s="37">
        <f t="shared" si="35"/>
        <v>0</v>
      </c>
      <c r="N205" s="38">
        <f t="shared" si="35"/>
        <v>0</v>
      </c>
      <c r="O205" s="36">
        <f t="shared" si="29"/>
        <v>0</v>
      </c>
      <c r="P205" s="36"/>
      <c r="Q205" s="38">
        <f t="shared" si="26"/>
        <v>-724.66160000000036</v>
      </c>
      <c r="R205" s="38" t="str">
        <f t="shared" si="28"/>
        <v>№165</v>
      </c>
    </row>
    <row r="206" spans="1:18">
      <c r="A206" s="8" t="s">
        <v>210</v>
      </c>
      <c r="B206" s="39">
        <v>2878.6</v>
      </c>
      <c r="C206" s="39">
        <v>3974.03</v>
      </c>
      <c r="D206" s="39">
        <v>6852.76</v>
      </c>
      <c r="E206" s="39">
        <v>2940.73</v>
      </c>
      <c r="F206" s="39">
        <v>3991</v>
      </c>
      <c r="G206" s="39">
        <v>6931.85</v>
      </c>
      <c r="H206" s="39">
        <f t="shared" si="37"/>
        <v>62.130000000000109</v>
      </c>
      <c r="I206" s="39">
        <f t="shared" si="37"/>
        <v>16.9699999999998</v>
      </c>
      <c r="J206" s="39">
        <f>SUM(H206:I206)</f>
        <v>79.099999999999909</v>
      </c>
      <c r="K206" s="39">
        <v>8825.5153999999984</v>
      </c>
      <c r="L206" s="39">
        <v>0</v>
      </c>
      <c r="M206" s="39">
        <f t="shared" si="35"/>
        <v>423.72660000000076</v>
      </c>
      <c r="N206" s="3">
        <f t="shared" si="35"/>
        <v>44.970499999999468</v>
      </c>
      <c r="O206" s="8">
        <f t="shared" si="29"/>
        <v>468.69710000000021</v>
      </c>
      <c r="P206" s="8"/>
      <c r="Q206" s="3">
        <f t="shared" si="26"/>
        <v>8356.818299999999</v>
      </c>
      <c r="R206" s="3" t="str">
        <f t="shared" si="28"/>
        <v>№166</v>
      </c>
    </row>
    <row r="207" spans="1:18">
      <c r="A207" s="36" t="s">
        <v>211</v>
      </c>
      <c r="B207" s="37">
        <v>11168.57</v>
      </c>
      <c r="C207" s="37">
        <v>4049.56</v>
      </c>
      <c r="D207" s="37">
        <v>15218.14</v>
      </c>
      <c r="E207" s="37">
        <v>11168.57</v>
      </c>
      <c r="F207" s="37">
        <v>4049.56</v>
      </c>
      <c r="G207" s="37">
        <v>15218.14</v>
      </c>
      <c r="H207" s="37">
        <f t="shared" si="37"/>
        <v>0</v>
      </c>
      <c r="I207" s="37">
        <f t="shared" si="37"/>
        <v>0</v>
      </c>
      <c r="J207" s="37">
        <f t="shared" si="27"/>
        <v>0</v>
      </c>
      <c r="K207" s="37">
        <v>-437.11269999999672</v>
      </c>
      <c r="L207" s="37">
        <v>3000</v>
      </c>
      <c r="M207" s="37">
        <f t="shared" si="35"/>
        <v>0</v>
      </c>
      <c r="N207" s="38">
        <f t="shared" si="35"/>
        <v>0</v>
      </c>
      <c r="O207" s="36">
        <f t="shared" si="29"/>
        <v>0</v>
      </c>
      <c r="P207" s="36"/>
      <c r="Q207" s="38">
        <f t="shared" si="26"/>
        <v>2562.8873000000031</v>
      </c>
      <c r="R207" s="38" t="str">
        <f t="shared" si="28"/>
        <v>№167</v>
      </c>
    </row>
    <row r="208" spans="1:18">
      <c r="A208" s="8" t="s">
        <v>212</v>
      </c>
      <c r="B208" s="39">
        <v>10510.22</v>
      </c>
      <c r="C208" s="39">
        <v>5922.33</v>
      </c>
      <c r="D208" s="39">
        <v>16432.560000000001</v>
      </c>
      <c r="E208" s="39">
        <v>10510.22</v>
      </c>
      <c r="F208" s="39">
        <v>5922.33</v>
      </c>
      <c r="G208" s="39">
        <v>16432.560000000001</v>
      </c>
      <c r="H208" s="39">
        <f t="shared" si="37"/>
        <v>0</v>
      </c>
      <c r="I208" s="39">
        <f t="shared" si="37"/>
        <v>0</v>
      </c>
      <c r="J208" s="39">
        <f t="shared" si="27"/>
        <v>0</v>
      </c>
      <c r="K208" s="39">
        <v>26.260400000006239</v>
      </c>
      <c r="L208" s="39">
        <v>0</v>
      </c>
      <c r="M208" s="39">
        <f t="shared" si="35"/>
        <v>0</v>
      </c>
      <c r="N208" s="3">
        <f t="shared" si="35"/>
        <v>0</v>
      </c>
      <c r="O208" s="8">
        <f t="shared" si="29"/>
        <v>0</v>
      </c>
      <c r="P208" s="8"/>
      <c r="Q208" s="3">
        <f t="shared" si="26"/>
        <v>26.260400000006239</v>
      </c>
      <c r="R208" s="3" t="str">
        <f t="shared" si="28"/>
        <v>№168</v>
      </c>
    </row>
    <row r="209" spans="1:18">
      <c r="A209" s="36" t="s">
        <v>213</v>
      </c>
      <c r="B209" s="37">
        <v>992.65</v>
      </c>
      <c r="C209" s="37">
        <v>351.28000000000003</v>
      </c>
      <c r="D209" s="37">
        <v>1343.94</v>
      </c>
      <c r="E209" s="37">
        <v>992.65</v>
      </c>
      <c r="F209" s="37">
        <v>351.28000000000003</v>
      </c>
      <c r="G209" s="37">
        <v>1343.94</v>
      </c>
      <c r="H209" s="37">
        <f t="shared" si="37"/>
        <v>0</v>
      </c>
      <c r="I209" s="37">
        <f t="shared" si="37"/>
        <v>0</v>
      </c>
      <c r="J209" s="37">
        <f t="shared" si="27"/>
        <v>0</v>
      </c>
      <c r="K209" s="37">
        <v>4190.7723999999998</v>
      </c>
      <c r="L209" s="37">
        <v>0</v>
      </c>
      <c r="M209" s="37">
        <f t="shared" si="35"/>
        <v>0</v>
      </c>
      <c r="N209" s="38">
        <f t="shared" si="35"/>
        <v>0</v>
      </c>
      <c r="O209" s="36">
        <f t="shared" si="29"/>
        <v>0</v>
      </c>
      <c r="P209" s="36"/>
      <c r="Q209" s="38">
        <f t="shared" ref="Q209:Q272" si="38">K209-O209+L209+P209</f>
        <v>4190.7723999999998</v>
      </c>
      <c r="R209" s="38" t="str">
        <f t="shared" si="28"/>
        <v>№169</v>
      </c>
    </row>
    <row r="210" spans="1:18">
      <c r="A210" s="8" t="s">
        <v>214</v>
      </c>
      <c r="B210" s="39">
        <v>6793.07</v>
      </c>
      <c r="C210" s="39">
        <v>3394.6</v>
      </c>
      <c r="D210" s="39">
        <v>10187.68</v>
      </c>
      <c r="E210" s="39">
        <v>6932.75</v>
      </c>
      <c r="F210" s="39">
        <v>3464.42</v>
      </c>
      <c r="G210" s="39">
        <v>10397.18</v>
      </c>
      <c r="H210" s="39">
        <f t="shared" si="37"/>
        <v>139.68000000000029</v>
      </c>
      <c r="I210" s="39">
        <f t="shared" si="37"/>
        <v>69.820000000000164</v>
      </c>
      <c r="J210" s="39">
        <f t="shared" si="27"/>
        <v>209.50000000000045</v>
      </c>
      <c r="K210" s="39">
        <v>362.69100000000185</v>
      </c>
      <c r="L210" s="39">
        <v>0</v>
      </c>
      <c r="M210" s="39">
        <f t="shared" si="35"/>
        <v>952.61760000000197</v>
      </c>
      <c r="N210" s="3">
        <f t="shared" si="35"/>
        <v>185.02300000000042</v>
      </c>
      <c r="O210" s="8">
        <f t="shared" si="29"/>
        <v>1137.6406000000025</v>
      </c>
      <c r="P210" s="8"/>
      <c r="Q210" s="3">
        <f t="shared" si="38"/>
        <v>-774.9496000000006</v>
      </c>
      <c r="R210" s="3" t="str">
        <f t="shared" si="28"/>
        <v>№170</v>
      </c>
    </row>
    <row r="211" spans="1:18">
      <c r="A211" s="36" t="s">
        <v>215</v>
      </c>
      <c r="B211" s="37">
        <v>3081</v>
      </c>
      <c r="C211" s="37">
        <v>2031.5800000000002</v>
      </c>
      <c r="D211" s="37">
        <v>5112.58</v>
      </c>
      <c r="E211" s="37">
        <v>3081</v>
      </c>
      <c r="F211" s="37">
        <v>2031.5800000000002</v>
      </c>
      <c r="G211" s="37">
        <v>5112.58</v>
      </c>
      <c r="H211" s="37">
        <f>E211-B211</f>
        <v>0</v>
      </c>
      <c r="I211" s="37">
        <f>F211-C211</f>
        <v>0</v>
      </c>
      <c r="J211" s="37">
        <f>SUM(H211:I211)</f>
        <v>0</v>
      </c>
      <c r="K211" s="37">
        <v>18.241000000005442</v>
      </c>
      <c r="L211" s="37">
        <v>0</v>
      </c>
      <c r="M211" s="37">
        <f t="shared" si="35"/>
        <v>0</v>
      </c>
      <c r="N211" s="38">
        <f t="shared" si="35"/>
        <v>0</v>
      </c>
      <c r="O211" s="36">
        <f t="shared" si="29"/>
        <v>0</v>
      </c>
      <c r="P211" s="36"/>
      <c r="Q211" s="38">
        <f t="shared" si="38"/>
        <v>18.241000000005442</v>
      </c>
      <c r="R211" s="38" t="str">
        <f t="shared" si="28"/>
        <v>№171</v>
      </c>
    </row>
    <row r="212" spans="1:18">
      <c r="A212" s="8" t="s">
        <v>216</v>
      </c>
      <c r="B212" s="39"/>
      <c r="C212" s="39"/>
      <c r="D212" s="39"/>
      <c r="E212" s="39"/>
      <c r="F212" s="39"/>
      <c r="G212" s="39"/>
      <c r="H212" s="39"/>
      <c r="I212" s="39"/>
      <c r="J212" s="39"/>
      <c r="K212" s="39">
        <v>2501.1514999999999</v>
      </c>
      <c r="L212" s="39">
        <v>0</v>
      </c>
      <c r="M212" s="39">
        <f t="shared" si="35"/>
        <v>0</v>
      </c>
      <c r="N212" s="3">
        <f t="shared" si="35"/>
        <v>0</v>
      </c>
      <c r="O212" s="8">
        <f t="shared" si="29"/>
        <v>0</v>
      </c>
      <c r="P212" s="8"/>
      <c r="Q212" s="3">
        <f t="shared" si="38"/>
        <v>2501.1514999999999</v>
      </c>
      <c r="R212" s="3" t="str">
        <f t="shared" ref="R212:R278" si="39">A212</f>
        <v>№172</v>
      </c>
    </row>
    <row r="213" spans="1:18">
      <c r="A213" s="36" t="s">
        <v>217</v>
      </c>
      <c r="B213" s="37">
        <v>13367.81</v>
      </c>
      <c r="C213" s="37">
        <v>6999.9400000000005</v>
      </c>
      <c r="D213" s="37">
        <v>20367.830000000002</v>
      </c>
      <c r="E213" s="37">
        <v>13367.83</v>
      </c>
      <c r="F213" s="37">
        <v>6999.96</v>
      </c>
      <c r="G213" s="37">
        <v>20367.87</v>
      </c>
      <c r="H213" s="37">
        <f t="shared" si="37"/>
        <v>2.0000000000436557E-2</v>
      </c>
      <c r="I213" s="37">
        <f t="shared" si="37"/>
        <v>1.9999999999527063E-2</v>
      </c>
      <c r="J213" s="37">
        <f t="shared" ref="J213:J278" si="40">SUM(H213:I213)</f>
        <v>3.999999999996362E-2</v>
      </c>
      <c r="K213" s="37">
        <v>106.09630000000379</v>
      </c>
      <c r="L213" s="37">
        <v>0</v>
      </c>
      <c r="M213" s="37">
        <f t="shared" si="35"/>
        <v>0.13640000000297733</v>
      </c>
      <c r="N213" s="38">
        <f t="shared" si="35"/>
        <v>5.2999999998746716E-2</v>
      </c>
      <c r="O213" s="36">
        <f t="shared" si="29"/>
        <v>0.18940000000172405</v>
      </c>
      <c r="P213" s="36"/>
      <c r="Q213" s="38">
        <f t="shared" si="38"/>
        <v>105.90690000000207</v>
      </c>
      <c r="R213" s="38" t="str">
        <f t="shared" si="39"/>
        <v xml:space="preserve">№173 </v>
      </c>
    </row>
    <row r="214" spans="1:18">
      <c r="A214" s="8" t="s">
        <v>218</v>
      </c>
      <c r="B214" s="39"/>
      <c r="C214" s="39"/>
      <c r="D214" s="39"/>
      <c r="E214" s="39"/>
      <c r="F214" s="39"/>
      <c r="G214" s="39"/>
      <c r="H214" s="39"/>
      <c r="I214" s="39"/>
      <c r="J214" s="39"/>
      <c r="K214" s="39">
        <v>-225.76390000000123</v>
      </c>
      <c r="L214" s="39">
        <v>0</v>
      </c>
      <c r="M214" s="39">
        <f t="shared" si="35"/>
        <v>0</v>
      </c>
      <c r="N214" s="3">
        <f t="shared" si="35"/>
        <v>0</v>
      </c>
      <c r="O214" s="8">
        <f t="shared" ref="O214:O280" si="41">SUM(M214:N214)</f>
        <v>0</v>
      </c>
      <c r="P214" s="8"/>
      <c r="Q214" s="3">
        <f t="shared" si="38"/>
        <v>-225.76390000000123</v>
      </c>
      <c r="R214" s="3" t="str">
        <f t="shared" si="39"/>
        <v xml:space="preserve">№174 </v>
      </c>
    </row>
    <row r="215" spans="1:18" ht="19.5">
      <c r="A215" s="8"/>
      <c r="B215" s="39"/>
      <c r="C215" s="39"/>
      <c r="D215" s="39"/>
      <c r="E215" s="43" t="s">
        <v>32</v>
      </c>
      <c r="F215" s="43"/>
      <c r="G215" s="43"/>
      <c r="H215" s="43"/>
      <c r="I215" s="43"/>
      <c r="J215" s="43"/>
      <c r="K215" s="43"/>
      <c r="L215" s="43"/>
      <c r="M215" s="43"/>
      <c r="N215" s="43"/>
      <c r="O215" s="8"/>
      <c r="P215" s="8"/>
      <c r="Q215" s="3"/>
      <c r="R215" s="3"/>
    </row>
    <row r="216" spans="1:18">
      <c r="A216" s="36" t="s">
        <v>219</v>
      </c>
      <c r="B216" s="37"/>
      <c r="C216" s="37"/>
      <c r="D216" s="37"/>
      <c r="E216" s="37"/>
      <c r="F216" s="37"/>
      <c r="G216" s="37"/>
      <c r="H216" s="37"/>
      <c r="I216" s="37"/>
      <c r="J216" s="37"/>
      <c r="K216" s="37">
        <v>0.80379999999695428</v>
      </c>
      <c r="L216" s="37">
        <v>0</v>
      </c>
      <c r="M216" s="37">
        <f t="shared" si="35"/>
        <v>0</v>
      </c>
      <c r="N216" s="38">
        <f t="shared" si="35"/>
        <v>0</v>
      </c>
      <c r="O216" s="36">
        <f t="shared" si="41"/>
        <v>0</v>
      </c>
      <c r="P216" s="36"/>
      <c r="Q216" s="38">
        <f t="shared" si="38"/>
        <v>0.80379999999695428</v>
      </c>
      <c r="R216" s="38" t="str">
        <f t="shared" si="39"/>
        <v>№175 сбыт</v>
      </c>
    </row>
    <row r="217" spans="1:18">
      <c r="A217" s="8" t="s">
        <v>220</v>
      </c>
      <c r="B217" s="39">
        <v>824.58</v>
      </c>
      <c r="C217" s="39">
        <v>365.2</v>
      </c>
      <c r="D217" s="39">
        <v>1189.79</v>
      </c>
      <c r="E217" s="39">
        <v>832.01</v>
      </c>
      <c r="F217" s="39">
        <v>365.2</v>
      </c>
      <c r="G217" s="39">
        <v>1197.22</v>
      </c>
      <c r="H217" s="39">
        <f t="shared" ref="H217:I234" si="42">E217-B217</f>
        <v>7.42999999999995</v>
      </c>
      <c r="I217" s="39">
        <f t="shared" si="42"/>
        <v>0</v>
      </c>
      <c r="J217" s="39">
        <f t="shared" si="40"/>
        <v>7.42999999999995</v>
      </c>
      <c r="K217" s="39">
        <v>22503.888799999993</v>
      </c>
      <c r="L217" s="39">
        <v>0</v>
      </c>
      <c r="M217" s="39">
        <f t="shared" si="35"/>
        <v>50.672599999999662</v>
      </c>
      <c r="N217" s="3">
        <f t="shared" si="35"/>
        <v>0</v>
      </c>
      <c r="O217" s="8">
        <f t="shared" si="41"/>
        <v>50.672599999999662</v>
      </c>
      <c r="P217" s="8"/>
      <c r="Q217" s="3">
        <f t="shared" si="38"/>
        <v>22453.216199999995</v>
      </c>
      <c r="R217" s="3" t="str">
        <f t="shared" si="39"/>
        <v xml:space="preserve">№176\1 </v>
      </c>
    </row>
    <row r="218" spans="1:18">
      <c r="A218" s="36" t="s">
        <v>221</v>
      </c>
      <c r="B218" s="37">
        <v>5314.28</v>
      </c>
      <c r="C218" s="37">
        <v>2927.76</v>
      </c>
      <c r="D218" s="37">
        <v>8242.06</v>
      </c>
      <c r="E218" s="37">
        <v>5424.55</v>
      </c>
      <c r="F218" s="37">
        <v>2962.02</v>
      </c>
      <c r="G218" s="37">
        <v>8386.58</v>
      </c>
      <c r="H218" s="37">
        <f t="shared" si="42"/>
        <v>110.27000000000044</v>
      </c>
      <c r="I218" s="37">
        <f t="shared" si="42"/>
        <v>34.259999999999764</v>
      </c>
      <c r="J218" s="37">
        <f t="shared" si="40"/>
        <v>144.5300000000002</v>
      </c>
      <c r="K218" s="37">
        <v>-24317.796599999991</v>
      </c>
      <c r="L218" s="37">
        <v>1813.92</v>
      </c>
      <c r="M218" s="37">
        <f t="shared" si="35"/>
        <v>752.04140000000302</v>
      </c>
      <c r="N218" s="38">
        <f t="shared" si="35"/>
        <v>90.788999999999376</v>
      </c>
      <c r="O218" s="36">
        <f t="shared" si="41"/>
        <v>842.83040000000244</v>
      </c>
      <c r="P218" s="36"/>
      <c r="Q218" s="38">
        <f t="shared" si="38"/>
        <v>-23346.706999999995</v>
      </c>
      <c r="R218" s="38" t="str">
        <f t="shared" si="39"/>
        <v xml:space="preserve">№176\2 </v>
      </c>
    </row>
    <row r="219" spans="1:18">
      <c r="A219" s="8" t="s">
        <v>222</v>
      </c>
      <c r="B219" s="39">
        <v>8399.4</v>
      </c>
      <c r="C219" s="39">
        <v>2250.56</v>
      </c>
      <c r="D219" s="39">
        <v>10649.97</v>
      </c>
      <c r="E219" s="39">
        <v>8399.4</v>
      </c>
      <c r="F219" s="39">
        <v>2250.5700000000002</v>
      </c>
      <c r="G219" s="39">
        <v>10649.98</v>
      </c>
      <c r="H219" s="39">
        <f t="shared" si="42"/>
        <v>0</v>
      </c>
      <c r="I219" s="39">
        <f t="shared" si="42"/>
        <v>1.0000000000218279E-2</v>
      </c>
      <c r="J219" s="39">
        <f t="shared" si="40"/>
        <v>1.0000000000218279E-2</v>
      </c>
      <c r="K219" s="39">
        <v>-1710.4106999999967</v>
      </c>
      <c r="L219" s="39">
        <v>0</v>
      </c>
      <c r="M219" s="39">
        <f t="shared" si="35"/>
        <v>0</v>
      </c>
      <c r="N219" s="3">
        <f t="shared" si="35"/>
        <v>2.6500000000578439E-2</v>
      </c>
      <c r="O219" s="8">
        <f t="shared" si="41"/>
        <v>2.6500000000578439E-2</v>
      </c>
      <c r="P219" s="8"/>
      <c r="Q219" s="3">
        <f t="shared" si="38"/>
        <v>-1710.4371999999973</v>
      </c>
      <c r="R219" s="3" t="str">
        <f t="shared" si="39"/>
        <v xml:space="preserve">№177 </v>
      </c>
    </row>
    <row r="220" spans="1:18">
      <c r="A220" s="36" t="s">
        <v>223</v>
      </c>
      <c r="B220" s="37">
        <v>3997.37</v>
      </c>
      <c r="C220" s="37">
        <v>2431.16</v>
      </c>
      <c r="D220" s="37">
        <v>6428.54</v>
      </c>
      <c r="E220" s="37">
        <v>4038.4500000000003</v>
      </c>
      <c r="F220" s="37">
        <v>2431.16</v>
      </c>
      <c r="G220" s="37">
        <v>6469.6100000000006</v>
      </c>
      <c r="H220" s="37">
        <f t="shared" si="42"/>
        <v>41.080000000000382</v>
      </c>
      <c r="I220" s="37">
        <f t="shared" si="42"/>
        <v>0</v>
      </c>
      <c r="J220" s="37">
        <f t="shared" si="40"/>
        <v>41.080000000000382</v>
      </c>
      <c r="K220" s="37">
        <v>-125.80329999999867</v>
      </c>
      <c r="L220" s="37">
        <v>2000</v>
      </c>
      <c r="M220" s="37">
        <f t="shared" si="35"/>
        <v>280.1656000000026</v>
      </c>
      <c r="N220" s="38">
        <f t="shared" si="35"/>
        <v>0</v>
      </c>
      <c r="O220" s="36">
        <f>SUM(M220:N220)</f>
        <v>280.1656000000026</v>
      </c>
      <c r="P220" s="36"/>
      <c r="Q220" s="38">
        <f t="shared" si="38"/>
        <v>1594.0310999999988</v>
      </c>
      <c r="R220" s="38" t="str">
        <f t="shared" si="39"/>
        <v xml:space="preserve">№178 </v>
      </c>
    </row>
    <row r="221" spans="1:18">
      <c r="A221" s="8" t="s">
        <v>224</v>
      </c>
      <c r="B221" s="39">
        <v>3382.08</v>
      </c>
      <c r="C221" s="39">
        <v>2105.7600000000002</v>
      </c>
      <c r="D221" s="39">
        <v>5487.91</v>
      </c>
      <c r="E221" s="39">
        <v>3427.4700000000003</v>
      </c>
      <c r="F221" s="39">
        <v>2128.02</v>
      </c>
      <c r="G221" s="39">
        <v>5555.57</v>
      </c>
      <c r="H221" s="39">
        <f t="shared" si="42"/>
        <v>45.390000000000327</v>
      </c>
      <c r="I221" s="39">
        <f t="shared" si="42"/>
        <v>22.259999999999764</v>
      </c>
      <c r="J221" s="39">
        <f t="shared" si="40"/>
        <v>67.650000000000091</v>
      </c>
      <c r="K221" s="39">
        <v>-570.2356000000002</v>
      </c>
      <c r="L221" s="39">
        <v>575</v>
      </c>
      <c r="M221" s="39">
        <f t="shared" si="35"/>
        <v>309.55980000000227</v>
      </c>
      <c r="N221" s="3">
        <f t="shared" si="35"/>
        <v>58.988999999999372</v>
      </c>
      <c r="O221" s="8">
        <f t="shared" si="41"/>
        <v>368.54880000000162</v>
      </c>
      <c r="P221" s="8"/>
      <c r="Q221" s="3">
        <f t="shared" si="38"/>
        <v>-363.78440000000182</v>
      </c>
      <c r="R221" s="3" t="str">
        <f t="shared" si="39"/>
        <v xml:space="preserve">№179 </v>
      </c>
    </row>
    <row r="222" spans="1:18">
      <c r="A222" s="36" t="s">
        <v>225</v>
      </c>
      <c r="B222" s="37">
        <v>14694.76</v>
      </c>
      <c r="C222" s="37">
        <v>7428.04</v>
      </c>
      <c r="D222" s="37">
        <v>22122.81</v>
      </c>
      <c r="E222" s="37">
        <v>14734.01</v>
      </c>
      <c r="F222" s="37">
        <v>7449.91</v>
      </c>
      <c r="G222" s="37">
        <v>22183.93</v>
      </c>
      <c r="H222" s="37">
        <f t="shared" si="42"/>
        <v>39.25</v>
      </c>
      <c r="I222" s="37">
        <f t="shared" si="42"/>
        <v>21.869999999999891</v>
      </c>
      <c r="J222" s="37">
        <f t="shared" si="40"/>
        <v>61.119999999999891</v>
      </c>
      <c r="K222" s="37">
        <v>-1214.4932999999999</v>
      </c>
      <c r="L222" s="37">
        <v>1500</v>
      </c>
      <c r="M222" s="37">
        <f t="shared" si="35"/>
        <v>267.685</v>
      </c>
      <c r="N222" s="38">
        <f t="shared" si="35"/>
        <v>57.955499999999709</v>
      </c>
      <c r="O222" s="36">
        <f t="shared" si="41"/>
        <v>325.64049999999969</v>
      </c>
      <c r="P222" s="36"/>
      <c r="Q222" s="38">
        <f t="shared" si="38"/>
        <v>-40.13379999999961</v>
      </c>
      <c r="R222" s="38" t="str">
        <f t="shared" si="39"/>
        <v xml:space="preserve">№180 </v>
      </c>
    </row>
    <row r="223" spans="1:18">
      <c r="A223" s="8" t="s">
        <v>226</v>
      </c>
      <c r="B223" s="39">
        <v>5680.47</v>
      </c>
      <c r="C223" s="39">
        <v>6404.72</v>
      </c>
      <c r="D223" s="39">
        <v>12085.25</v>
      </c>
      <c r="E223" s="39">
        <v>5744.8</v>
      </c>
      <c r="F223" s="39">
        <v>6404.72</v>
      </c>
      <c r="G223" s="39">
        <v>12149.58</v>
      </c>
      <c r="H223" s="39">
        <f t="shared" si="42"/>
        <v>64.329999999999927</v>
      </c>
      <c r="I223" s="39">
        <f t="shared" si="42"/>
        <v>0</v>
      </c>
      <c r="J223" s="39">
        <f t="shared" si="40"/>
        <v>64.329999999999927</v>
      </c>
      <c r="K223" s="39">
        <v>55.398099999997839</v>
      </c>
      <c r="L223" s="39">
        <v>0</v>
      </c>
      <c r="M223" s="39">
        <f t="shared" si="35"/>
        <v>438.73059999999953</v>
      </c>
      <c r="N223" s="3">
        <f t="shared" si="35"/>
        <v>0</v>
      </c>
      <c r="O223" s="8">
        <f t="shared" si="41"/>
        <v>438.73059999999953</v>
      </c>
      <c r="P223" s="8"/>
      <c r="Q223" s="3">
        <f t="shared" si="38"/>
        <v>-383.33250000000169</v>
      </c>
      <c r="R223" s="3" t="str">
        <f t="shared" si="39"/>
        <v xml:space="preserve">№181 </v>
      </c>
    </row>
    <row r="224" spans="1:18">
      <c r="A224" s="36" t="s">
        <v>227</v>
      </c>
      <c r="B224" s="37">
        <v>34440.53</v>
      </c>
      <c r="C224" s="37">
        <v>41412.28</v>
      </c>
      <c r="D224" s="37">
        <v>75852.960000000006</v>
      </c>
      <c r="E224" s="37">
        <v>34440.53</v>
      </c>
      <c r="F224" s="37">
        <v>41412.28</v>
      </c>
      <c r="G224" s="37">
        <v>75852.960000000006</v>
      </c>
      <c r="H224" s="37">
        <f t="shared" si="42"/>
        <v>0</v>
      </c>
      <c r="I224" s="37">
        <f t="shared" si="42"/>
        <v>0</v>
      </c>
      <c r="J224" s="37">
        <f t="shared" si="40"/>
        <v>0</v>
      </c>
      <c r="K224" s="37">
        <v>97.697499999996595</v>
      </c>
      <c r="L224" s="37">
        <v>0</v>
      </c>
      <c r="M224" s="37">
        <f t="shared" si="35"/>
        <v>0</v>
      </c>
      <c r="N224" s="38">
        <f t="shared" si="35"/>
        <v>0</v>
      </c>
      <c r="O224" s="36">
        <f t="shared" si="41"/>
        <v>0</v>
      </c>
      <c r="P224" s="36"/>
      <c r="Q224" s="38">
        <f t="shared" si="38"/>
        <v>97.697499999996595</v>
      </c>
      <c r="R224" s="38" t="str">
        <f t="shared" si="39"/>
        <v xml:space="preserve">№182 </v>
      </c>
    </row>
    <row r="225" spans="1:18">
      <c r="A225" s="8" t="s">
        <v>228</v>
      </c>
      <c r="B225" s="39">
        <v>3778.07</v>
      </c>
      <c r="C225" s="39">
        <v>810</v>
      </c>
      <c r="D225" s="39">
        <v>4588.07</v>
      </c>
      <c r="E225" s="39">
        <v>3823.75</v>
      </c>
      <c r="F225" s="39">
        <v>826.73</v>
      </c>
      <c r="G225" s="39">
        <v>4650.49</v>
      </c>
      <c r="H225" s="39">
        <f t="shared" si="42"/>
        <v>45.679999999999836</v>
      </c>
      <c r="I225" s="39">
        <f t="shared" si="42"/>
        <v>16.730000000000018</v>
      </c>
      <c r="J225" s="39">
        <f t="shared" si="40"/>
        <v>62.409999999999854</v>
      </c>
      <c r="K225" s="39">
        <v>1102.780999999999</v>
      </c>
      <c r="L225" s="39">
        <v>0</v>
      </c>
      <c r="M225" s="39">
        <f t="shared" si="35"/>
        <v>311.53759999999892</v>
      </c>
      <c r="N225" s="3">
        <f t="shared" si="35"/>
        <v>44.334500000000048</v>
      </c>
      <c r="O225" s="8">
        <f t="shared" si="41"/>
        <v>355.87209999999897</v>
      </c>
      <c r="P225" s="8"/>
      <c r="Q225" s="3">
        <f t="shared" si="38"/>
        <v>746.90890000000013</v>
      </c>
      <c r="R225" s="3" t="str">
        <f t="shared" si="39"/>
        <v xml:space="preserve">№183 </v>
      </c>
    </row>
    <row r="226" spans="1:18">
      <c r="A226" s="36" t="s">
        <v>229</v>
      </c>
      <c r="B226" s="37">
        <v>16446.599999999999</v>
      </c>
      <c r="C226" s="37">
        <v>7762.93</v>
      </c>
      <c r="D226" s="37">
        <v>24209.54</v>
      </c>
      <c r="E226" s="37">
        <v>16819.55</v>
      </c>
      <c r="F226" s="37">
        <v>7941.72</v>
      </c>
      <c r="G226" s="37">
        <v>24761.29</v>
      </c>
      <c r="H226" s="37">
        <f t="shared" si="42"/>
        <v>372.95000000000073</v>
      </c>
      <c r="I226" s="37">
        <f t="shared" si="42"/>
        <v>178.78999999999996</v>
      </c>
      <c r="J226" s="37">
        <f t="shared" si="40"/>
        <v>551.74000000000069</v>
      </c>
      <c r="K226" s="37">
        <v>-1756.8982999999862</v>
      </c>
      <c r="L226" s="37">
        <v>1800</v>
      </c>
      <c r="M226" s="37">
        <f t="shared" si="35"/>
        <v>2543.5190000000052</v>
      </c>
      <c r="N226" s="38">
        <f t="shared" si="35"/>
        <v>473.79349999999988</v>
      </c>
      <c r="O226" s="36">
        <f t="shared" si="41"/>
        <v>3017.312500000005</v>
      </c>
      <c r="P226" s="36"/>
      <c r="Q226" s="38">
        <f t="shared" si="38"/>
        <v>-2974.2107999999917</v>
      </c>
      <c r="R226" s="38" t="str">
        <f t="shared" si="39"/>
        <v xml:space="preserve">№184 </v>
      </c>
    </row>
    <row r="227" spans="1:18">
      <c r="A227" s="8" t="s">
        <v>230</v>
      </c>
      <c r="B227" s="39">
        <v>2838.57</v>
      </c>
      <c r="C227" s="39">
        <v>1421.79</v>
      </c>
      <c r="D227" s="39">
        <v>4260.37</v>
      </c>
      <c r="E227" s="39">
        <v>2838.57</v>
      </c>
      <c r="F227" s="39">
        <v>1421.79</v>
      </c>
      <c r="G227" s="39">
        <v>4260.37</v>
      </c>
      <c r="H227" s="39">
        <f t="shared" si="42"/>
        <v>0</v>
      </c>
      <c r="I227" s="39">
        <f t="shared" si="42"/>
        <v>0</v>
      </c>
      <c r="J227" s="39">
        <f t="shared" si="40"/>
        <v>0</v>
      </c>
      <c r="K227" s="39">
        <v>-6.5025999999999513</v>
      </c>
      <c r="L227" s="39">
        <v>0</v>
      </c>
      <c r="M227" s="39">
        <f t="shared" si="35"/>
        <v>0</v>
      </c>
      <c r="N227" s="3">
        <f t="shared" si="35"/>
        <v>0</v>
      </c>
      <c r="O227" s="8">
        <f t="shared" si="41"/>
        <v>0</v>
      </c>
      <c r="P227" s="8"/>
      <c r="Q227" s="3">
        <f t="shared" si="38"/>
        <v>-6.5025999999999513</v>
      </c>
      <c r="R227" s="3" t="str">
        <f t="shared" si="39"/>
        <v xml:space="preserve">№185 </v>
      </c>
    </row>
    <row r="228" spans="1:18">
      <c r="A228" s="36" t="s">
        <v>231</v>
      </c>
      <c r="B228" s="37">
        <v>1435.69</v>
      </c>
      <c r="C228" s="37">
        <v>1152.5899999999999</v>
      </c>
      <c r="D228" s="37">
        <v>2588.29</v>
      </c>
      <c r="E228" s="37">
        <v>1435.71</v>
      </c>
      <c r="F228" s="37">
        <v>1152.6000000000001</v>
      </c>
      <c r="G228" s="37">
        <v>2588.31</v>
      </c>
      <c r="H228" s="37">
        <f t="shared" si="42"/>
        <v>1.999999999998181E-2</v>
      </c>
      <c r="I228" s="37">
        <f t="shared" si="42"/>
        <v>1.0000000000218279E-2</v>
      </c>
      <c r="J228" s="37">
        <f t="shared" si="40"/>
        <v>3.0000000000200089E-2</v>
      </c>
      <c r="K228" s="37">
        <v>-1087.6698000000001</v>
      </c>
      <c r="L228" s="37">
        <v>0</v>
      </c>
      <c r="M228" s="37">
        <f t="shared" si="35"/>
        <v>0.13639999999987595</v>
      </c>
      <c r="N228" s="38">
        <f t="shared" si="35"/>
        <v>2.6500000000578439E-2</v>
      </c>
      <c r="O228" s="36">
        <f t="shared" si="41"/>
        <v>0.1629000000004544</v>
      </c>
      <c r="P228" s="36"/>
      <c r="Q228" s="38">
        <f t="shared" si="38"/>
        <v>-1087.8327000000006</v>
      </c>
      <c r="R228" s="38" t="str">
        <f t="shared" si="39"/>
        <v xml:space="preserve">№186 </v>
      </c>
    </row>
    <row r="229" spans="1:18">
      <c r="A229" s="8" t="s">
        <v>232</v>
      </c>
      <c r="B229" s="46">
        <v>2780.08</v>
      </c>
      <c r="C229" s="46">
        <v>1691.53</v>
      </c>
      <c r="D229" s="39">
        <v>4471.6500000000005</v>
      </c>
      <c r="E229" s="46">
        <v>2780.08</v>
      </c>
      <c r="F229" s="46">
        <v>1691.53</v>
      </c>
      <c r="G229" s="39">
        <v>4471.6500000000005</v>
      </c>
      <c r="H229" s="46">
        <f t="shared" si="42"/>
        <v>0</v>
      </c>
      <c r="I229" s="46">
        <f t="shared" si="42"/>
        <v>0</v>
      </c>
      <c r="J229" s="39">
        <f t="shared" si="40"/>
        <v>0</v>
      </c>
      <c r="K229" s="39">
        <v>456.75890000000038</v>
      </c>
      <c r="L229" s="39">
        <v>0</v>
      </c>
      <c r="M229" s="39">
        <f t="shared" ref="M229:N267" si="43">H229*M$6</f>
        <v>0</v>
      </c>
      <c r="N229" s="3">
        <f t="shared" si="43"/>
        <v>0</v>
      </c>
      <c r="O229" s="8">
        <f t="shared" si="41"/>
        <v>0</v>
      </c>
      <c r="P229" s="8"/>
      <c r="Q229" s="3">
        <f t="shared" si="38"/>
        <v>456.75890000000038</v>
      </c>
      <c r="R229" s="3" t="str">
        <f t="shared" si="39"/>
        <v xml:space="preserve">№187 </v>
      </c>
    </row>
    <row r="230" spans="1:18">
      <c r="A230" s="36" t="s">
        <v>233</v>
      </c>
      <c r="B230" s="37">
        <v>4681.09</v>
      </c>
      <c r="C230" s="37">
        <v>716.14</v>
      </c>
      <c r="D230" s="37">
        <v>5397.24</v>
      </c>
      <c r="E230" s="37">
        <v>4719.84</v>
      </c>
      <c r="F230" s="37">
        <v>727.87</v>
      </c>
      <c r="G230" s="37">
        <v>5447.71</v>
      </c>
      <c r="H230" s="37">
        <f t="shared" si="42"/>
        <v>38.75</v>
      </c>
      <c r="I230" s="37">
        <f t="shared" si="42"/>
        <v>11.730000000000018</v>
      </c>
      <c r="J230" s="37">
        <f t="shared" si="40"/>
        <v>50.480000000000018</v>
      </c>
      <c r="K230" s="37">
        <v>-3919.7034000000003</v>
      </c>
      <c r="L230" s="37">
        <v>4000</v>
      </c>
      <c r="M230" s="37">
        <f t="shared" si="43"/>
        <v>264.27500000000003</v>
      </c>
      <c r="N230" s="38">
        <f t="shared" si="43"/>
        <v>31.084500000000048</v>
      </c>
      <c r="O230" s="36">
        <f t="shared" si="41"/>
        <v>295.35950000000008</v>
      </c>
      <c r="P230" s="36"/>
      <c r="Q230" s="38">
        <f t="shared" si="38"/>
        <v>-215.06290000000081</v>
      </c>
      <c r="R230" s="38" t="str">
        <f t="shared" si="39"/>
        <v>№188\1</v>
      </c>
    </row>
    <row r="231" spans="1:18">
      <c r="A231" s="8" t="s">
        <v>234</v>
      </c>
      <c r="B231" s="39">
        <v>2504.46</v>
      </c>
      <c r="C231" s="39">
        <v>1903.71</v>
      </c>
      <c r="D231" s="39">
        <v>4408.1900000000005</v>
      </c>
      <c r="E231" s="39">
        <v>2550.67</v>
      </c>
      <c r="F231" s="39">
        <v>1926.42</v>
      </c>
      <c r="G231" s="39">
        <v>4477.1099999999997</v>
      </c>
      <c r="H231" s="39">
        <f t="shared" si="42"/>
        <v>46.210000000000036</v>
      </c>
      <c r="I231" s="39">
        <f t="shared" si="42"/>
        <v>22.710000000000036</v>
      </c>
      <c r="J231" s="39">
        <f t="shared" si="40"/>
        <v>68.920000000000073</v>
      </c>
      <c r="K231" s="39">
        <v>2203.2017999999975</v>
      </c>
      <c r="L231" s="39">
        <v>2205</v>
      </c>
      <c r="M231" s="39">
        <f t="shared" si="43"/>
        <v>315.15220000000028</v>
      </c>
      <c r="N231" s="3">
        <f t="shared" si="43"/>
        <v>60.181500000000092</v>
      </c>
      <c r="O231" s="8">
        <f t="shared" si="41"/>
        <v>375.33370000000036</v>
      </c>
      <c r="P231" s="8"/>
      <c r="Q231" s="3">
        <f t="shared" si="38"/>
        <v>4032.868099999997</v>
      </c>
      <c r="R231" s="3" t="str">
        <f t="shared" si="39"/>
        <v xml:space="preserve">№188\2 </v>
      </c>
    </row>
    <row r="232" spans="1:18">
      <c r="A232" s="36" t="s">
        <v>235</v>
      </c>
      <c r="B232" s="37">
        <v>8871.76</v>
      </c>
      <c r="C232" s="37">
        <v>4405.05</v>
      </c>
      <c r="D232" s="37">
        <v>13276.84</v>
      </c>
      <c r="E232" s="37">
        <v>8881.19</v>
      </c>
      <c r="F232" s="37">
        <v>4405.05</v>
      </c>
      <c r="G232" s="37">
        <v>13286.26</v>
      </c>
      <c r="H232" s="37">
        <f t="shared" si="42"/>
        <v>9.430000000000291</v>
      </c>
      <c r="I232" s="37">
        <f t="shared" si="42"/>
        <v>0</v>
      </c>
      <c r="J232" s="37">
        <f t="shared" si="40"/>
        <v>9.430000000000291</v>
      </c>
      <c r="K232" s="37">
        <v>-306.49520000000126</v>
      </c>
      <c r="L232" s="37">
        <v>500</v>
      </c>
      <c r="M232" s="37">
        <f t="shared" si="43"/>
        <v>64.312600000001993</v>
      </c>
      <c r="N232" s="38">
        <f t="shared" si="43"/>
        <v>0</v>
      </c>
      <c r="O232" s="36">
        <f t="shared" si="41"/>
        <v>64.312600000001993</v>
      </c>
      <c r="P232" s="36"/>
      <c r="Q232" s="38">
        <f t="shared" si="38"/>
        <v>129.19219999999677</v>
      </c>
      <c r="R232" s="38" t="str">
        <f t="shared" si="39"/>
        <v xml:space="preserve">№189 </v>
      </c>
    </row>
    <row r="233" spans="1:18">
      <c r="A233" s="8" t="s">
        <v>236</v>
      </c>
      <c r="B233" s="39">
        <v>5851.5</v>
      </c>
      <c r="C233" s="39">
        <v>1758.46</v>
      </c>
      <c r="D233" s="39">
        <v>7609.97</v>
      </c>
      <c r="E233" s="39">
        <v>5907.04</v>
      </c>
      <c r="F233" s="39">
        <v>1778.17</v>
      </c>
      <c r="G233" s="39">
        <v>7685.22</v>
      </c>
      <c r="H233" s="39">
        <f t="shared" si="42"/>
        <v>55.539999999999964</v>
      </c>
      <c r="I233" s="39">
        <f t="shared" si="42"/>
        <v>19.710000000000036</v>
      </c>
      <c r="J233" s="39">
        <f t="shared" si="40"/>
        <v>75.25</v>
      </c>
      <c r="K233" s="39">
        <v>-2573.9174999999991</v>
      </c>
      <c r="L233" s="39">
        <v>0</v>
      </c>
      <c r="M233" s="39">
        <f t="shared" si="43"/>
        <v>378.78279999999978</v>
      </c>
      <c r="N233" s="3">
        <f t="shared" si="43"/>
        <v>52.231500000000096</v>
      </c>
      <c r="O233" s="8">
        <f t="shared" si="41"/>
        <v>431.01429999999988</v>
      </c>
      <c r="P233" s="8"/>
      <c r="Q233" s="3">
        <f t="shared" si="38"/>
        <v>-3004.9317999999989</v>
      </c>
      <c r="R233" s="3" t="str">
        <f t="shared" si="39"/>
        <v xml:space="preserve">№190 </v>
      </c>
    </row>
    <row r="234" spans="1:18">
      <c r="A234" s="36" t="s">
        <v>237</v>
      </c>
      <c r="B234" s="37">
        <v>1102.24</v>
      </c>
      <c r="C234" s="37">
        <v>772.32</v>
      </c>
      <c r="D234" s="37">
        <v>1874.57</v>
      </c>
      <c r="E234" s="37">
        <v>1452.68</v>
      </c>
      <c r="F234" s="37">
        <v>919.01</v>
      </c>
      <c r="G234" s="37">
        <v>2371.69</v>
      </c>
      <c r="H234" s="37">
        <f t="shared" si="42"/>
        <v>350.44000000000005</v>
      </c>
      <c r="I234" s="37">
        <f t="shared" si="42"/>
        <v>146.68999999999994</v>
      </c>
      <c r="J234" s="37">
        <f t="shared" si="40"/>
        <v>497.13</v>
      </c>
      <c r="K234" s="37">
        <v>-1024.0705999999991</v>
      </c>
      <c r="L234" s="37">
        <v>0</v>
      </c>
      <c r="M234" s="37">
        <f t="shared" si="43"/>
        <v>2390.0008000000003</v>
      </c>
      <c r="N234" s="38">
        <f t="shared" si="43"/>
        <v>388.72849999999983</v>
      </c>
      <c r="O234" s="36">
        <f>SUM(M234:N234)</f>
        <v>2778.7293</v>
      </c>
      <c r="P234" s="36"/>
      <c r="Q234" s="38">
        <f t="shared" si="38"/>
        <v>-3802.7998999999991</v>
      </c>
      <c r="R234" s="38" t="str">
        <f t="shared" si="39"/>
        <v xml:space="preserve">№191 </v>
      </c>
    </row>
    <row r="235" spans="1:18">
      <c r="A235" s="8" t="s">
        <v>238</v>
      </c>
      <c r="B235" s="45"/>
      <c r="C235" s="45"/>
      <c r="D235" s="45"/>
      <c r="E235" s="45"/>
      <c r="F235" s="45"/>
      <c r="G235" s="45"/>
      <c r="H235" s="45"/>
      <c r="I235" s="45"/>
      <c r="J235" s="45"/>
      <c r="K235" s="45">
        <v>6844.78</v>
      </c>
      <c r="L235" s="45">
        <v>0</v>
      </c>
      <c r="M235" s="39">
        <f t="shared" si="43"/>
        <v>0</v>
      </c>
      <c r="N235" s="3">
        <f t="shared" si="43"/>
        <v>0</v>
      </c>
      <c r="O235" s="8">
        <f t="shared" si="41"/>
        <v>0</v>
      </c>
      <c r="P235" s="8"/>
      <c r="Q235" s="3">
        <f t="shared" si="38"/>
        <v>6844.78</v>
      </c>
      <c r="R235" s="3" t="str">
        <f t="shared" si="39"/>
        <v xml:space="preserve">№202 </v>
      </c>
    </row>
    <row r="236" spans="1:18" ht="19.5">
      <c r="A236" s="8"/>
      <c r="B236" s="45"/>
      <c r="C236" s="45"/>
      <c r="D236" s="45"/>
      <c r="E236" s="43" t="s">
        <v>32</v>
      </c>
      <c r="F236" s="43"/>
      <c r="G236" s="43"/>
      <c r="H236" s="43"/>
      <c r="I236" s="43"/>
      <c r="J236" s="43"/>
      <c r="K236" s="43"/>
      <c r="L236" s="43"/>
      <c r="M236" s="43"/>
      <c r="N236" s="43"/>
      <c r="O236" s="8"/>
      <c r="P236" s="8"/>
      <c r="Q236" s="3"/>
      <c r="R236" s="3"/>
    </row>
    <row r="237" spans="1:18">
      <c r="A237" s="36" t="s">
        <v>239</v>
      </c>
      <c r="B237" s="37">
        <v>497.81</v>
      </c>
      <c r="C237" s="37">
        <v>188.57</v>
      </c>
      <c r="D237" s="37">
        <v>686.4</v>
      </c>
      <c r="E237" s="37">
        <v>521.06000000000006</v>
      </c>
      <c r="F237" s="37">
        <v>200.73000000000002</v>
      </c>
      <c r="G237" s="37">
        <v>721.79</v>
      </c>
      <c r="H237" s="37">
        <f t="shared" ref="H237:I252" si="44">E237-B237</f>
        <v>23.250000000000057</v>
      </c>
      <c r="I237" s="37">
        <f t="shared" si="44"/>
        <v>12.160000000000025</v>
      </c>
      <c r="J237" s="37">
        <f t="shared" si="40"/>
        <v>35.410000000000082</v>
      </c>
      <c r="K237" s="37">
        <v>418.7648999999999</v>
      </c>
      <c r="L237" s="37">
        <v>0</v>
      </c>
      <c r="M237" s="37">
        <f t="shared" si="43"/>
        <v>158.5650000000004</v>
      </c>
      <c r="N237" s="38">
        <f t="shared" si="43"/>
        <v>32.224000000000068</v>
      </c>
      <c r="O237" s="36">
        <f t="shared" si="41"/>
        <v>190.78900000000047</v>
      </c>
      <c r="P237" s="36"/>
      <c r="Q237" s="38">
        <f t="shared" si="38"/>
        <v>227.97589999999943</v>
      </c>
      <c r="R237" s="38" t="str">
        <f t="shared" si="39"/>
        <v xml:space="preserve">№203 </v>
      </c>
    </row>
    <row r="238" spans="1:18">
      <c r="A238" s="8" t="s">
        <v>240</v>
      </c>
      <c r="B238" s="39"/>
      <c r="C238" s="39"/>
      <c r="D238" s="39">
        <v>13372.050000000001</v>
      </c>
      <c r="E238" s="39"/>
      <c r="F238" s="39"/>
      <c r="G238" s="39">
        <v>13953.460000000001</v>
      </c>
      <c r="H238" s="39">
        <f t="shared" si="44"/>
        <v>0</v>
      </c>
      <c r="I238" s="39">
        <f t="shared" si="44"/>
        <v>0</v>
      </c>
      <c r="J238" s="39">
        <f t="shared" si="40"/>
        <v>0</v>
      </c>
      <c r="K238" s="39">
        <v>-391.72199999999754</v>
      </c>
      <c r="L238" s="39">
        <v>0</v>
      </c>
      <c r="M238" s="39">
        <f t="shared" si="43"/>
        <v>0</v>
      </c>
      <c r="N238" s="3">
        <f t="shared" si="43"/>
        <v>0</v>
      </c>
      <c r="O238" s="8">
        <f t="shared" si="41"/>
        <v>0</v>
      </c>
      <c r="P238" s="8"/>
      <c r="Q238" s="3">
        <f t="shared" si="38"/>
        <v>-391.72199999999754</v>
      </c>
      <c r="R238" s="3" t="str">
        <f t="shared" si="39"/>
        <v xml:space="preserve">№204 </v>
      </c>
    </row>
    <row r="239" spans="1:18">
      <c r="A239" s="36" t="s">
        <v>241</v>
      </c>
      <c r="B239" s="37">
        <v>165.13</v>
      </c>
      <c r="C239" s="37">
        <v>192.73000000000002</v>
      </c>
      <c r="D239" s="37">
        <v>357.87</v>
      </c>
      <c r="E239" s="37">
        <v>167.25</v>
      </c>
      <c r="F239" s="37">
        <v>192.73000000000002</v>
      </c>
      <c r="G239" s="37">
        <v>359.99</v>
      </c>
      <c r="H239" s="37">
        <f t="shared" si="44"/>
        <v>2.1200000000000045</v>
      </c>
      <c r="I239" s="37">
        <f t="shared" si="44"/>
        <v>0</v>
      </c>
      <c r="J239" s="37">
        <f t="shared" si="40"/>
        <v>2.1200000000000045</v>
      </c>
      <c r="K239" s="37">
        <v>81.11140000000006</v>
      </c>
      <c r="L239" s="37">
        <v>0</v>
      </c>
      <c r="M239" s="37">
        <f t="shared" si="43"/>
        <v>14.458400000000031</v>
      </c>
      <c r="N239" s="38">
        <f t="shared" si="43"/>
        <v>0</v>
      </c>
      <c r="O239" s="36">
        <f t="shared" si="41"/>
        <v>14.458400000000031</v>
      </c>
      <c r="P239" s="36"/>
      <c r="Q239" s="38">
        <f t="shared" si="38"/>
        <v>66.653000000000034</v>
      </c>
      <c r="R239" s="38" t="str">
        <f t="shared" si="39"/>
        <v xml:space="preserve">№205 </v>
      </c>
    </row>
    <row r="240" spans="1:18">
      <c r="A240" s="8" t="s">
        <v>242</v>
      </c>
      <c r="B240" s="39">
        <v>4538.8500000000004</v>
      </c>
      <c r="C240" s="39">
        <v>3244.4300000000003</v>
      </c>
      <c r="D240" s="39">
        <v>7783.31</v>
      </c>
      <c r="E240" s="39">
        <v>4648.88</v>
      </c>
      <c r="F240" s="39">
        <v>3409.08</v>
      </c>
      <c r="G240" s="39">
        <v>8058.01</v>
      </c>
      <c r="H240" s="39">
        <f t="shared" si="44"/>
        <v>110.02999999999975</v>
      </c>
      <c r="I240" s="39">
        <f t="shared" si="44"/>
        <v>164.64999999999964</v>
      </c>
      <c r="J240" s="39">
        <f t="shared" si="40"/>
        <v>274.67999999999938</v>
      </c>
      <c r="K240" s="39">
        <v>-48.074100000003909</v>
      </c>
      <c r="L240" s="39">
        <v>1000</v>
      </c>
      <c r="M240" s="39">
        <f t="shared" si="43"/>
        <v>750.40459999999825</v>
      </c>
      <c r="N240" s="3">
        <f t="shared" si="43"/>
        <v>436.32249999999902</v>
      </c>
      <c r="O240" s="8">
        <f t="shared" si="41"/>
        <v>1186.7270999999973</v>
      </c>
      <c r="P240" s="8"/>
      <c r="Q240" s="3">
        <f t="shared" si="38"/>
        <v>-234.80120000000124</v>
      </c>
      <c r="R240" s="3" t="str">
        <f t="shared" si="39"/>
        <v xml:space="preserve">№206 </v>
      </c>
    </row>
    <row r="241" spans="1:18">
      <c r="A241" s="36" t="s">
        <v>243</v>
      </c>
      <c r="B241" s="37">
        <v>5798.77</v>
      </c>
      <c r="C241" s="37">
        <v>3263.94</v>
      </c>
      <c r="D241" s="37">
        <v>9062.7199999999993</v>
      </c>
      <c r="E241" s="37">
        <v>5863.16</v>
      </c>
      <c r="F241" s="37">
        <v>3294.12</v>
      </c>
      <c r="G241" s="37">
        <v>9157.2900000000009</v>
      </c>
      <c r="H241" s="37">
        <f t="shared" si="44"/>
        <v>64.389999999999418</v>
      </c>
      <c r="I241" s="37">
        <f t="shared" si="44"/>
        <v>30.179999999999836</v>
      </c>
      <c r="J241" s="37">
        <f t="shared" si="40"/>
        <v>94.569999999999254</v>
      </c>
      <c r="K241" s="37">
        <v>-2350.8209000000033</v>
      </c>
      <c r="L241" s="37">
        <v>0</v>
      </c>
      <c r="M241" s="37">
        <f t="shared" si="43"/>
        <v>439.13979999999606</v>
      </c>
      <c r="N241" s="38">
        <f t="shared" si="43"/>
        <v>79.976999999999563</v>
      </c>
      <c r="O241" s="36">
        <f t="shared" si="41"/>
        <v>519.11679999999558</v>
      </c>
      <c r="P241" s="36"/>
      <c r="Q241" s="38">
        <f t="shared" si="38"/>
        <v>-2869.937699999999</v>
      </c>
      <c r="R241" s="38" t="str">
        <f t="shared" si="39"/>
        <v xml:space="preserve">№207 </v>
      </c>
    </row>
    <row r="242" spans="1:18">
      <c r="A242" s="8" t="s">
        <v>244</v>
      </c>
      <c r="B242" s="39">
        <v>9536.9</v>
      </c>
      <c r="C242" s="39">
        <v>3818.3</v>
      </c>
      <c r="D242" s="39">
        <v>13355.210000000001</v>
      </c>
      <c r="E242" s="39">
        <v>9611.36</v>
      </c>
      <c r="F242" s="39">
        <v>3850.65</v>
      </c>
      <c r="G242" s="39">
        <v>13462.03</v>
      </c>
      <c r="H242" s="39">
        <f t="shared" si="44"/>
        <v>74.460000000000946</v>
      </c>
      <c r="I242" s="39">
        <f t="shared" si="44"/>
        <v>32.349999999999909</v>
      </c>
      <c r="J242" s="39">
        <f t="shared" si="40"/>
        <v>106.81000000000085</v>
      </c>
      <c r="K242" s="39">
        <v>-4623.6051999999972</v>
      </c>
      <c r="L242" s="39">
        <v>0</v>
      </c>
      <c r="M242" s="45">
        <f t="shared" si="43"/>
        <v>507.81720000000649</v>
      </c>
      <c r="N242" s="3">
        <f t="shared" si="43"/>
        <v>85.72749999999975</v>
      </c>
      <c r="O242" s="8">
        <f t="shared" si="41"/>
        <v>593.54470000000629</v>
      </c>
      <c r="P242" s="8"/>
      <c r="Q242" s="3">
        <f t="shared" si="38"/>
        <v>-5217.149900000004</v>
      </c>
      <c r="R242" s="3" t="str">
        <f t="shared" si="39"/>
        <v xml:space="preserve">№208 </v>
      </c>
    </row>
    <row r="243" spans="1:18">
      <c r="A243" s="36" t="s">
        <v>245</v>
      </c>
      <c r="B243" s="37"/>
      <c r="C243" s="37"/>
      <c r="D243" s="37"/>
      <c r="E243" s="37"/>
      <c r="F243" s="37"/>
      <c r="G243" s="37"/>
      <c r="H243" s="37"/>
      <c r="I243" s="37"/>
      <c r="J243" s="37"/>
      <c r="K243" s="37">
        <v>4925.0938999999989</v>
      </c>
      <c r="L243" s="37">
        <v>0</v>
      </c>
      <c r="M243" s="37">
        <f t="shared" si="43"/>
        <v>0</v>
      </c>
      <c r="N243" s="38">
        <f t="shared" si="43"/>
        <v>0</v>
      </c>
      <c r="O243" s="36">
        <f t="shared" si="41"/>
        <v>0</v>
      </c>
      <c r="P243" s="36"/>
      <c r="Q243" s="38">
        <f t="shared" si="38"/>
        <v>4925.0938999999989</v>
      </c>
      <c r="R243" s="38" t="str">
        <f t="shared" si="39"/>
        <v xml:space="preserve">№209 </v>
      </c>
    </row>
    <row r="244" spans="1:18">
      <c r="A244" s="8" t="s">
        <v>246</v>
      </c>
      <c r="B244" s="39">
        <v>14566.64</v>
      </c>
      <c r="C244" s="39">
        <v>4981.25</v>
      </c>
      <c r="D244" s="39">
        <v>19547.98</v>
      </c>
      <c r="E244" s="39">
        <v>14721.98</v>
      </c>
      <c r="F244" s="39">
        <v>5028.8100000000004</v>
      </c>
      <c r="G244" s="39">
        <v>19750.87</v>
      </c>
      <c r="H244" s="39">
        <f t="shared" si="44"/>
        <v>155.34000000000015</v>
      </c>
      <c r="I244" s="39">
        <f t="shared" si="44"/>
        <v>47.5600000000004</v>
      </c>
      <c r="J244" s="39">
        <f t="shared" si="40"/>
        <v>202.90000000000055</v>
      </c>
      <c r="K244" s="39">
        <v>-2213.2612999999965</v>
      </c>
      <c r="L244" s="39">
        <v>0</v>
      </c>
      <c r="M244" s="39">
        <f t="shared" si="43"/>
        <v>1059.4188000000011</v>
      </c>
      <c r="N244" s="3">
        <f t="shared" si="43"/>
        <v>126.03400000000106</v>
      </c>
      <c r="O244" s="8">
        <f t="shared" si="41"/>
        <v>1185.4528000000021</v>
      </c>
      <c r="P244" s="8"/>
      <c r="Q244" s="3">
        <f t="shared" si="38"/>
        <v>-3398.7140999999983</v>
      </c>
      <c r="R244" s="3" t="str">
        <f t="shared" si="39"/>
        <v xml:space="preserve">№210 </v>
      </c>
    </row>
    <row r="245" spans="1:18">
      <c r="A245" s="36" t="s">
        <v>247</v>
      </c>
      <c r="B245" s="37">
        <v>12040.02</v>
      </c>
      <c r="C245" s="37">
        <v>5697.37</v>
      </c>
      <c r="D245" s="37">
        <v>17737.41</v>
      </c>
      <c r="E245" s="37">
        <v>12040.02</v>
      </c>
      <c r="F245" s="37">
        <v>5697.37</v>
      </c>
      <c r="G245" s="37">
        <v>17737.41</v>
      </c>
      <c r="H245" s="37">
        <f t="shared" si="44"/>
        <v>0</v>
      </c>
      <c r="I245" s="37">
        <f t="shared" si="44"/>
        <v>0</v>
      </c>
      <c r="J245" s="37">
        <f t="shared" si="40"/>
        <v>0</v>
      </c>
      <c r="K245" s="37">
        <v>-2198.8581000000008</v>
      </c>
      <c r="L245" s="37">
        <v>2198.86</v>
      </c>
      <c r="M245" s="37">
        <f t="shared" si="43"/>
        <v>0</v>
      </c>
      <c r="N245" s="38">
        <f t="shared" si="43"/>
        <v>0</v>
      </c>
      <c r="O245" s="36">
        <f t="shared" si="41"/>
        <v>0</v>
      </c>
      <c r="P245" s="36"/>
      <c r="Q245" s="38">
        <f t="shared" si="38"/>
        <v>1.8999999992956873E-3</v>
      </c>
      <c r="R245" s="38" t="str">
        <f t="shared" si="39"/>
        <v xml:space="preserve">№210а </v>
      </c>
    </row>
    <row r="246" spans="1:18">
      <c r="A246" s="8" t="s">
        <v>248</v>
      </c>
      <c r="B246" s="39">
        <v>6591.31</v>
      </c>
      <c r="C246" s="39">
        <v>3365.59</v>
      </c>
      <c r="D246" s="39">
        <v>9956.91</v>
      </c>
      <c r="E246" s="39">
        <v>6814.12</v>
      </c>
      <c r="F246" s="39">
        <v>3464.3</v>
      </c>
      <c r="G246" s="39">
        <v>10278.42</v>
      </c>
      <c r="H246" s="39">
        <f t="shared" si="44"/>
        <v>222.80999999999949</v>
      </c>
      <c r="I246" s="39">
        <f t="shared" si="44"/>
        <v>98.710000000000036</v>
      </c>
      <c r="J246" s="39">
        <f>SUM(H246:I246)</f>
        <v>321.51999999999953</v>
      </c>
      <c r="K246" s="39">
        <v>-152.7715000000037</v>
      </c>
      <c r="L246" s="39">
        <v>0</v>
      </c>
      <c r="M246" s="45">
        <f t="shared" si="43"/>
        <v>1519.5641999999966</v>
      </c>
      <c r="N246" s="3">
        <f t="shared" si="43"/>
        <v>261.58150000000006</v>
      </c>
      <c r="O246" s="8">
        <f t="shared" si="41"/>
        <v>1781.1456999999966</v>
      </c>
      <c r="P246" s="8"/>
      <c r="Q246" s="3">
        <f t="shared" si="38"/>
        <v>-1933.9172000000003</v>
      </c>
      <c r="R246" s="3" t="str">
        <f t="shared" si="39"/>
        <v xml:space="preserve">№211 </v>
      </c>
    </row>
    <row r="247" spans="1:18">
      <c r="A247" s="36" t="s">
        <v>249</v>
      </c>
      <c r="B247" s="39">
        <v>7370.71</v>
      </c>
      <c r="C247" s="39">
        <v>3249.4900000000002</v>
      </c>
      <c r="D247" s="39">
        <v>10620.210000000001</v>
      </c>
      <c r="E247" s="39">
        <v>7397.24</v>
      </c>
      <c r="F247" s="39">
        <v>3252.78</v>
      </c>
      <c r="G247" s="39">
        <v>10650.03</v>
      </c>
      <c r="H247" s="39">
        <f t="shared" si="44"/>
        <v>26.529999999999745</v>
      </c>
      <c r="I247" s="39">
        <f t="shared" si="44"/>
        <v>3.2899999999999636</v>
      </c>
      <c r="J247" s="39">
        <f>SUM(H247:I247)</f>
        <v>29.819999999999709</v>
      </c>
      <c r="K247" s="39">
        <v>-418.14110000000164</v>
      </c>
      <c r="L247" s="39">
        <v>0</v>
      </c>
      <c r="M247" s="37">
        <f t="shared" si="43"/>
        <v>180.93459999999828</v>
      </c>
      <c r="N247" s="38">
        <f t="shared" si="43"/>
        <v>8.7184999999999029</v>
      </c>
      <c r="O247" s="36">
        <f t="shared" si="41"/>
        <v>189.65309999999818</v>
      </c>
      <c r="P247" s="36"/>
      <c r="Q247" s="38">
        <f t="shared" si="38"/>
        <v>-607.79419999999982</v>
      </c>
      <c r="R247" s="38" t="str">
        <f t="shared" si="39"/>
        <v xml:space="preserve">№212 </v>
      </c>
    </row>
    <row r="248" spans="1:18">
      <c r="A248" s="8" t="s">
        <v>250</v>
      </c>
      <c r="B248" s="39">
        <v>1327.33</v>
      </c>
      <c r="C248" s="39">
        <v>981.39</v>
      </c>
      <c r="D248" s="39">
        <v>2308.7400000000002</v>
      </c>
      <c r="E248" s="39">
        <v>1331.43</v>
      </c>
      <c r="F248" s="39">
        <v>981.39</v>
      </c>
      <c r="G248" s="39">
        <v>2312.84</v>
      </c>
      <c r="H248" s="39">
        <f t="shared" si="44"/>
        <v>4.1000000000001364</v>
      </c>
      <c r="I248" s="39">
        <f t="shared" si="44"/>
        <v>0</v>
      </c>
      <c r="J248" s="39">
        <f>SUM(H248:I248)</f>
        <v>4.1000000000001364</v>
      </c>
      <c r="K248" s="39">
        <v>-1349.0644000000023</v>
      </c>
      <c r="L248" s="39">
        <v>0</v>
      </c>
      <c r="M248" s="39">
        <f t="shared" si="43"/>
        <v>27.962000000000931</v>
      </c>
      <c r="N248" s="3">
        <f t="shared" si="43"/>
        <v>0</v>
      </c>
      <c r="O248" s="8">
        <f t="shared" si="41"/>
        <v>27.962000000000931</v>
      </c>
      <c r="P248" s="8"/>
      <c r="Q248" s="3">
        <f t="shared" si="38"/>
        <v>-1377.0264000000032</v>
      </c>
      <c r="R248" s="3" t="str">
        <f t="shared" si="39"/>
        <v xml:space="preserve">№213 </v>
      </c>
    </row>
    <row r="249" spans="1:18">
      <c r="A249" s="36" t="s">
        <v>251</v>
      </c>
      <c r="B249" s="37">
        <v>21190.33</v>
      </c>
      <c r="C249" s="37">
        <v>10267.790000000001</v>
      </c>
      <c r="D249" s="37">
        <v>31458.12</v>
      </c>
      <c r="E249" s="37">
        <v>21488.55</v>
      </c>
      <c r="F249" s="37">
        <v>10381.94</v>
      </c>
      <c r="G249" s="37">
        <v>31870.49</v>
      </c>
      <c r="H249" s="37">
        <f t="shared" si="44"/>
        <v>298.21999999999753</v>
      </c>
      <c r="I249" s="37">
        <f t="shared" si="44"/>
        <v>114.14999999999964</v>
      </c>
      <c r="J249" s="37">
        <f t="shared" si="40"/>
        <v>412.36999999999716</v>
      </c>
      <c r="K249" s="37">
        <v>-661.05440000000931</v>
      </c>
      <c r="L249" s="37">
        <v>0</v>
      </c>
      <c r="M249" s="37">
        <f t="shared" si="43"/>
        <v>2033.8603999999832</v>
      </c>
      <c r="N249" s="38">
        <f t="shared" si="43"/>
        <v>302.49749999999904</v>
      </c>
      <c r="O249" s="36">
        <f t="shared" si="41"/>
        <v>2336.3578999999822</v>
      </c>
      <c r="P249" s="36"/>
      <c r="Q249" s="38">
        <f t="shared" si="38"/>
        <v>-2997.4122999999918</v>
      </c>
      <c r="R249" s="38" t="str">
        <f t="shared" si="39"/>
        <v xml:space="preserve">№214 </v>
      </c>
    </row>
    <row r="250" spans="1:18">
      <c r="A250" s="8" t="s">
        <v>252</v>
      </c>
      <c r="B250" s="39">
        <v>15526.78</v>
      </c>
      <c r="C250" s="39">
        <v>7436.6500000000005</v>
      </c>
      <c r="D250" s="39">
        <v>22963.54</v>
      </c>
      <c r="E250" s="39">
        <v>15992.24</v>
      </c>
      <c r="F250" s="39">
        <v>7625.06</v>
      </c>
      <c r="G250" s="39">
        <v>23617.420000000002</v>
      </c>
      <c r="H250" s="39">
        <f t="shared" si="44"/>
        <v>465.45999999999913</v>
      </c>
      <c r="I250" s="39">
        <f t="shared" si="44"/>
        <v>188.40999999999985</v>
      </c>
      <c r="J250" s="39">
        <f t="shared" si="40"/>
        <v>653.86999999999898</v>
      </c>
      <c r="K250" s="39">
        <v>705.75920000000133</v>
      </c>
      <c r="L250" s="39">
        <v>0</v>
      </c>
      <c r="M250" s="45">
        <f t="shared" si="43"/>
        <v>3174.4371999999944</v>
      </c>
      <c r="N250" s="3">
        <f t="shared" si="43"/>
        <v>499.28649999999959</v>
      </c>
      <c r="O250" s="8">
        <f t="shared" si="41"/>
        <v>3673.7236999999941</v>
      </c>
      <c r="P250" s="8"/>
      <c r="Q250" s="3">
        <f t="shared" si="38"/>
        <v>-2967.9644999999928</v>
      </c>
      <c r="R250" s="3" t="str">
        <f t="shared" si="39"/>
        <v xml:space="preserve">№215 </v>
      </c>
    </row>
    <row r="251" spans="1:18">
      <c r="A251" s="36" t="s">
        <v>253</v>
      </c>
      <c r="B251" s="37">
        <v>1454.77</v>
      </c>
      <c r="C251" s="37">
        <v>687.39</v>
      </c>
      <c r="D251" s="37">
        <v>2142.17</v>
      </c>
      <c r="E251" s="37">
        <v>1456.05</v>
      </c>
      <c r="F251" s="37">
        <v>687.79</v>
      </c>
      <c r="G251" s="37">
        <v>2143.85</v>
      </c>
      <c r="H251" s="37">
        <f t="shared" si="44"/>
        <v>1.2799999999999727</v>
      </c>
      <c r="I251" s="37">
        <f t="shared" si="44"/>
        <v>0.39999999999997726</v>
      </c>
      <c r="J251" s="37">
        <f t="shared" si="40"/>
        <v>1.67999999999995</v>
      </c>
      <c r="K251" s="37">
        <v>1804.1433000000009</v>
      </c>
      <c r="L251" s="37">
        <v>0</v>
      </c>
      <c r="M251" s="45">
        <f t="shared" si="43"/>
        <v>8.7295999999998148</v>
      </c>
      <c r="N251" s="38">
        <f t="shared" si="43"/>
        <v>1.0599999999999397</v>
      </c>
      <c r="O251" s="36">
        <f t="shared" si="41"/>
        <v>9.7895999999997549</v>
      </c>
      <c r="P251" s="36"/>
      <c r="Q251" s="38">
        <f t="shared" si="38"/>
        <v>1794.353700000001</v>
      </c>
      <c r="R251" s="38" t="str">
        <f t="shared" si="39"/>
        <v>№216</v>
      </c>
    </row>
    <row r="252" spans="1:18">
      <c r="A252" s="8" t="s">
        <v>254</v>
      </c>
      <c r="B252" s="39"/>
      <c r="C252" s="39"/>
      <c r="D252" s="39"/>
      <c r="E252" s="39"/>
      <c r="F252" s="39"/>
      <c r="G252" s="39"/>
      <c r="H252" s="39">
        <f t="shared" si="44"/>
        <v>0</v>
      </c>
      <c r="I252" s="39">
        <f t="shared" si="44"/>
        <v>0</v>
      </c>
      <c r="J252" s="39">
        <f t="shared" si="40"/>
        <v>0</v>
      </c>
      <c r="K252" s="39">
        <v>-2.9000000035921403E-3</v>
      </c>
      <c r="L252" s="39">
        <v>0</v>
      </c>
      <c r="M252" s="39">
        <f t="shared" si="43"/>
        <v>0</v>
      </c>
      <c r="N252" s="3">
        <f t="shared" si="43"/>
        <v>0</v>
      </c>
      <c r="O252" s="8">
        <f t="shared" si="41"/>
        <v>0</v>
      </c>
      <c r="P252" s="8"/>
      <c r="Q252" s="3">
        <f t="shared" si="38"/>
        <v>-2.9000000035921403E-3</v>
      </c>
      <c r="R252" s="3" t="str">
        <f t="shared" si="39"/>
        <v xml:space="preserve">№217 </v>
      </c>
    </row>
    <row r="253" spans="1:18">
      <c r="A253" s="36" t="s">
        <v>255</v>
      </c>
      <c r="B253" s="37">
        <v>573.18000000000006</v>
      </c>
      <c r="C253" s="37">
        <v>1808.3</v>
      </c>
      <c r="D253" s="37">
        <v>2381.5</v>
      </c>
      <c r="E253" s="37">
        <v>573.21</v>
      </c>
      <c r="F253" s="37">
        <v>1808.33</v>
      </c>
      <c r="G253" s="37">
        <v>2381.56</v>
      </c>
      <c r="H253" s="37">
        <f>E253-B253</f>
        <v>2.9999999999972715E-2</v>
      </c>
      <c r="I253" s="37">
        <f>F253-C253</f>
        <v>2.9999999999972715E-2</v>
      </c>
      <c r="J253" s="37">
        <f>SUM(H253:I253)</f>
        <v>5.999999999994543E-2</v>
      </c>
      <c r="K253" s="37">
        <v>831.12249999999972</v>
      </c>
      <c r="L253" s="37">
        <v>0</v>
      </c>
      <c r="M253" s="37">
        <f t="shared" si="43"/>
        <v>0.20459999999981393</v>
      </c>
      <c r="N253" s="38">
        <f t="shared" si="43"/>
        <v>7.9499999999927698E-2</v>
      </c>
      <c r="O253" s="36">
        <f t="shared" si="41"/>
        <v>0.28409999999974161</v>
      </c>
      <c r="P253" s="36"/>
      <c r="Q253" s="38">
        <f t="shared" si="38"/>
        <v>830.83839999999998</v>
      </c>
      <c r="R253" s="38" t="str">
        <f t="shared" si="39"/>
        <v xml:space="preserve">№218 </v>
      </c>
    </row>
    <row r="254" spans="1:18">
      <c r="A254" s="8" t="s">
        <v>256</v>
      </c>
      <c r="B254" s="39">
        <v>573.18000000000006</v>
      </c>
      <c r="C254" s="39">
        <v>1808.3</v>
      </c>
      <c r="D254" s="39">
        <v>2381.5</v>
      </c>
      <c r="E254" s="39">
        <v>4212.08</v>
      </c>
      <c r="F254" s="39">
        <v>3202.33</v>
      </c>
      <c r="G254" s="39">
        <v>7414.41</v>
      </c>
      <c r="H254" s="39"/>
      <c r="I254" s="39"/>
      <c r="J254" s="39"/>
      <c r="K254" s="39">
        <v>-1532.721156999999</v>
      </c>
      <c r="L254" s="39">
        <v>770</v>
      </c>
      <c r="M254" s="39">
        <f t="shared" si="43"/>
        <v>0</v>
      </c>
      <c r="N254" s="3">
        <f t="shared" si="43"/>
        <v>0</v>
      </c>
      <c r="O254" s="8">
        <f t="shared" si="41"/>
        <v>0</v>
      </c>
      <c r="P254" s="8"/>
      <c r="Q254" s="3">
        <f t="shared" si="38"/>
        <v>-762.72115699999904</v>
      </c>
      <c r="R254" s="3" t="str">
        <f t="shared" si="39"/>
        <v xml:space="preserve">№219 </v>
      </c>
    </row>
    <row r="255" spans="1:18">
      <c r="A255" s="36" t="s">
        <v>257</v>
      </c>
      <c r="B255" s="37">
        <v>4212.08</v>
      </c>
      <c r="C255" s="37">
        <v>3202.33</v>
      </c>
      <c r="D255" s="37">
        <v>7414.41</v>
      </c>
      <c r="E255" s="37"/>
      <c r="F255" s="37"/>
      <c r="G255" s="37"/>
      <c r="H255" s="37"/>
      <c r="I255" s="37"/>
      <c r="J255" s="37"/>
      <c r="K255" s="37">
        <v>0.38249999999999318</v>
      </c>
      <c r="L255" s="37">
        <v>0</v>
      </c>
      <c r="M255" s="37">
        <f t="shared" si="43"/>
        <v>0</v>
      </c>
      <c r="N255" s="38">
        <f t="shared" si="43"/>
        <v>0</v>
      </c>
      <c r="O255" s="36">
        <f t="shared" si="41"/>
        <v>0</v>
      </c>
      <c r="P255" s="36"/>
      <c r="Q255" s="38">
        <f t="shared" si="38"/>
        <v>0.38249999999999318</v>
      </c>
      <c r="R255" s="38" t="str">
        <f t="shared" si="39"/>
        <v xml:space="preserve">№220 </v>
      </c>
    </row>
    <row r="256" spans="1:18">
      <c r="A256" s="8" t="s">
        <v>258</v>
      </c>
      <c r="B256" s="39"/>
      <c r="C256" s="39"/>
      <c r="D256" s="39"/>
      <c r="E256" s="39"/>
      <c r="F256" s="39"/>
      <c r="G256" s="39"/>
      <c r="H256" s="39"/>
      <c r="I256" s="39"/>
      <c r="J256" s="39"/>
      <c r="K256" s="39">
        <v>5380.6573000000026</v>
      </c>
      <c r="L256" s="39">
        <v>0</v>
      </c>
      <c r="M256" s="39">
        <f t="shared" si="43"/>
        <v>0</v>
      </c>
      <c r="N256" s="3">
        <f t="shared" si="43"/>
        <v>0</v>
      </c>
      <c r="O256" s="8">
        <f t="shared" si="41"/>
        <v>0</v>
      </c>
      <c r="P256" s="8"/>
      <c r="Q256" s="3">
        <f t="shared" si="38"/>
        <v>5380.6573000000026</v>
      </c>
      <c r="R256" s="3" t="str">
        <f t="shared" si="39"/>
        <v xml:space="preserve">№221 </v>
      </c>
    </row>
    <row r="257" spans="1:18">
      <c r="A257" s="36" t="s">
        <v>259</v>
      </c>
      <c r="B257" s="37">
        <v>6984.81</v>
      </c>
      <c r="C257" s="37">
        <v>2694.12</v>
      </c>
      <c r="D257" s="37">
        <v>9679.32</v>
      </c>
      <c r="E257" s="37">
        <v>6984.81</v>
      </c>
      <c r="F257" s="37">
        <v>2694.12</v>
      </c>
      <c r="G257" s="37">
        <v>9679.32</v>
      </c>
      <c r="H257" s="37">
        <f t="shared" ref="H257:I279" si="45">E257-B257</f>
        <v>0</v>
      </c>
      <c r="I257" s="37">
        <f t="shared" si="45"/>
        <v>0</v>
      </c>
      <c r="J257" s="37">
        <f t="shared" si="40"/>
        <v>0</v>
      </c>
      <c r="K257" s="37">
        <v>-8233.554500000002</v>
      </c>
      <c r="L257" s="37">
        <v>0</v>
      </c>
      <c r="M257" s="37">
        <f t="shared" si="43"/>
        <v>0</v>
      </c>
      <c r="N257" s="38">
        <f t="shared" si="43"/>
        <v>0</v>
      </c>
      <c r="O257" s="36">
        <f t="shared" si="41"/>
        <v>0</v>
      </c>
      <c r="P257" s="36"/>
      <c r="Q257" s="38">
        <f t="shared" si="38"/>
        <v>-8233.554500000002</v>
      </c>
      <c r="R257" s="38" t="str">
        <f t="shared" si="39"/>
        <v xml:space="preserve">№222 </v>
      </c>
    </row>
    <row r="258" spans="1:18">
      <c r="A258" s="8" t="s">
        <v>260</v>
      </c>
      <c r="B258" s="39"/>
      <c r="C258" s="39"/>
      <c r="D258" s="39"/>
      <c r="E258" s="39"/>
      <c r="F258" s="39"/>
      <c r="G258" s="39"/>
      <c r="H258" s="39">
        <f t="shared" si="45"/>
        <v>0</v>
      </c>
      <c r="I258" s="39">
        <f t="shared" si="45"/>
        <v>0</v>
      </c>
      <c r="J258" s="39">
        <f t="shared" si="40"/>
        <v>0</v>
      </c>
      <c r="K258" s="39">
        <v>-0.76620000000548316</v>
      </c>
      <c r="L258" s="39">
        <v>0</v>
      </c>
      <c r="M258" s="45">
        <f t="shared" si="43"/>
        <v>0</v>
      </c>
      <c r="N258" s="3">
        <f t="shared" si="43"/>
        <v>0</v>
      </c>
      <c r="O258" s="8">
        <f t="shared" si="41"/>
        <v>0</v>
      </c>
      <c r="P258" s="8"/>
      <c r="Q258" s="3">
        <f t="shared" si="38"/>
        <v>-0.76620000000548316</v>
      </c>
      <c r="R258" s="3" t="str">
        <f t="shared" si="39"/>
        <v>№223 сбыт</v>
      </c>
    </row>
    <row r="259" spans="1:18">
      <c r="A259" s="47" t="s">
        <v>261</v>
      </c>
      <c r="B259" s="37"/>
      <c r="C259" s="37"/>
      <c r="D259" s="37"/>
      <c r="E259" s="37"/>
      <c r="F259" s="37"/>
      <c r="G259" s="37"/>
      <c r="H259" s="37">
        <f t="shared" si="45"/>
        <v>0</v>
      </c>
      <c r="I259" s="37">
        <f t="shared" si="45"/>
        <v>0</v>
      </c>
      <c r="J259" s="37">
        <f t="shared" si="40"/>
        <v>0</v>
      </c>
      <c r="K259" s="37">
        <v>4.4600000000173168E-2</v>
      </c>
      <c r="L259" s="37">
        <v>0</v>
      </c>
      <c r="M259" s="37">
        <f t="shared" si="43"/>
        <v>0</v>
      </c>
      <c r="N259" s="38">
        <f t="shared" si="43"/>
        <v>0</v>
      </c>
      <c r="O259" s="36">
        <f t="shared" si="41"/>
        <v>0</v>
      </c>
      <c r="P259" s="36"/>
      <c r="Q259" s="38">
        <f t="shared" si="38"/>
        <v>4.4600000000173168E-2</v>
      </c>
      <c r="R259" s="38" t="str">
        <f t="shared" si="39"/>
        <v xml:space="preserve">№224 сбыт </v>
      </c>
    </row>
    <row r="260" spans="1:18">
      <c r="A260" s="8" t="s">
        <v>262</v>
      </c>
      <c r="B260" s="39">
        <v>2.37</v>
      </c>
      <c r="C260" s="39">
        <v>0.39</v>
      </c>
      <c r="D260" s="39">
        <v>2.7600000000000002</v>
      </c>
      <c r="E260" s="39">
        <v>2.37</v>
      </c>
      <c r="F260" s="39">
        <v>0.39</v>
      </c>
      <c r="G260" s="39">
        <v>2.7600000000000002</v>
      </c>
      <c r="H260" s="39">
        <f t="shared" si="45"/>
        <v>0</v>
      </c>
      <c r="I260" s="39">
        <f t="shared" si="45"/>
        <v>0</v>
      </c>
      <c r="J260" s="39">
        <f t="shared" si="40"/>
        <v>0</v>
      </c>
      <c r="K260" s="39">
        <v>187.74930000000012</v>
      </c>
      <c r="L260" s="39">
        <v>0</v>
      </c>
      <c r="M260" s="39">
        <f t="shared" si="43"/>
        <v>0</v>
      </c>
      <c r="N260" s="3">
        <f t="shared" si="43"/>
        <v>0</v>
      </c>
      <c r="O260" s="8">
        <f t="shared" si="41"/>
        <v>0</v>
      </c>
      <c r="P260" s="8"/>
      <c r="Q260" s="3">
        <f t="shared" si="38"/>
        <v>187.74930000000012</v>
      </c>
      <c r="R260" s="3" t="str">
        <f t="shared" si="39"/>
        <v xml:space="preserve">№225 </v>
      </c>
    </row>
    <row r="261" spans="1:18" ht="19.5">
      <c r="A261" s="8"/>
      <c r="B261" s="39"/>
      <c r="C261" s="39"/>
      <c r="D261" s="39"/>
      <c r="E261" s="43" t="s">
        <v>32</v>
      </c>
      <c r="F261" s="43"/>
      <c r="G261" s="43"/>
      <c r="H261" s="43"/>
      <c r="I261" s="43"/>
      <c r="J261" s="43"/>
      <c r="K261" s="43"/>
      <c r="L261" s="43"/>
      <c r="M261" s="43"/>
      <c r="N261" s="43"/>
      <c r="O261" s="8"/>
      <c r="P261" s="8"/>
      <c r="Q261" s="3"/>
      <c r="R261" s="3"/>
    </row>
    <row r="262" spans="1:18">
      <c r="A262" s="36" t="s">
        <v>263</v>
      </c>
      <c r="B262" s="37">
        <v>10077.61</v>
      </c>
      <c r="C262" s="37">
        <v>6466.56</v>
      </c>
      <c r="D262" s="37">
        <v>16544.170000000002</v>
      </c>
      <c r="E262" s="37">
        <v>10276.59</v>
      </c>
      <c r="F262" s="37">
        <v>6503.43</v>
      </c>
      <c r="G262" s="37">
        <v>16780.03</v>
      </c>
      <c r="H262" s="37">
        <f t="shared" si="45"/>
        <v>198.97999999999956</v>
      </c>
      <c r="I262" s="37">
        <f t="shared" si="45"/>
        <v>36.869999999999891</v>
      </c>
      <c r="J262" s="37">
        <f t="shared" si="40"/>
        <v>235.84999999999945</v>
      </c>
      <c r="K262" s="37">
        <v>-2121.352100000001</v>
      </c>
      <c r="L262" s="37">
        <v>2000</v>
      </c>
      <c r="M262" s="37">
        <f t="shared" si="43"/>
        <v>1357.043599999997</v>
      </c>
      <c r="N262" s="38">
        <f t="shared" si="43"/>
        <v>97.705499999999702</v>
      </c>
      <c r="O262" s="36">
        <f t="shared" si="41"/>
        <v>1454.7490999999968</v>
      </c>
      <c r="P262" s="36"/>
      <c r="Q262" s="38">
        <f t="shared" si="38"/>
        <v>-1576.1011999999978</v>
      </c>
      <c r="R262" s="38" t="str">
        <f t="shared" si="39"/>
        <v xml:space="preserve">№226 </v>
      </c>
    </row>
    <row r="263" spans="1:18">
      <c r="A263" s="8" t="s">
        <v>264</v>
      </c>
      <c r="B263" s="39"/>
      <c r="C263" s="39"/>
      <c r="D263" s="39"/>
      <c r="E263" s="39"/>
      <c r="F263" s="39"/>
      <c r="G263" s="39"/>
      <c r="H263" s="39">
        <f t="shared" si="45"/>
        <v>0</v>
      </c>
      <c r="I263" s="39">
        <f t="shared" si="45"/>
        <v>0</v>
      </c>
      <c r="J263" s="39">
        <f t="shared" si="40"/>
        <v>0</v>
      </c>
      <c r="K263" s="39">
        <v>-36.048100000000318</v>
      </c>
      <c r="L263" s="39">
        <v>0</v>
      </c>
      <c r="M263" s="39">
        <f t="shared" si="43"/>
        <v>0</v>
      </c>
      <c r="N263" s="3">
        <f t="shared" si="43"/>
        <v>0</v>
      </c>
      <c r="O263" s="8">
        <f t="shared" si="41"/>
        <v>0</v>
      </c>
      <c r="P263" s="8"/>
      <c r="Q263" s="3">
        <f t="shared" si="38"/>
        <v>-36.048100000000318</v>
      </c>
      <c r="R263" s="3" t="str">
        <f t="shared" si="39"/>
        <v xml:space="preserve">№227 </v>
      </c>
    </row>
    <row r="264" spans="1:18">
      <c r="A264" s="36" t="s">
        <v>265</v>
      </c>
      <c r="B264" s="37">
        <v>12948.720000000001</v>
      </c>
      <c r="C264" s="37">
        <v>12185.19</v>
      </c>
      <c r="D264" s="37">
        <v>25134.03</v>
      </c>
      <c r="E264" s="37">
        <v>12948.720000000001</v>
      </c>
      <c r="F264" s="37">
        <v>12185.19</v>
      </c>
      <c r="G264" s="37">
        <v>25134.03</v>
      </c>
      <c r="H264" s="37">
        <f t="shared" si="45"/>
        <v>0</v>
      </c>
      <c r="I264" s="37">
        <f t="shared" si="45"/>
        <v>0</v>
      </c>
      <c r="J264" s="37">
        <f t="shared" si="40"/>
        <v>0</v>
      </c>
      <c r="K264" s="37">
        <v>2025.1588999999972</v>
      </c>
      <c r="L264" s="37">
        <v>0</v>
      </c>
      <c r="M264" s="37">
        <f t="shared" si="43"/>
        <v>0</v>
      </c>
      <c r="N264" s="38">
        <f t="shared" si="43"/>
        <v>0</v>
      </c>
      <c r="O264" s="36">
        <f t="shared" si="41"/>
        <v>0</v>
      </c>
      <c r="P264" s="36"/>
      <c r="Q264" s="38">
        <f t="shared" si="38"/>
        <v>2025.1588999999972</v>
      </c>
      <c r="R264" s="38" t="str">
        <f t="shared" si="39"/>
        <v xml:space="preserve">№228 </v>
      </c>
    </row>
    <row r="265" spans="1:18">
      <c r="A265" s="8" t="s">
        <v>266</v>
      </c>
      <c r="B265" s="39">
        <v>159.04</v>
      </c>
      <c r="C265" s="39">
        <v>86.41</v>
      </c>
      <c r="D265" s="39">
        <v>245.46</v>
      </c>
      <c r="E265" s="39">
        <v>159.07</v>
      </c>
      <c r="F265" s="39">
        <v>86.43</v>
      </c>
      <c r="G265" s="39">
        <v>245.51</v>
      </c>
      <c r="H265" s="39">
        <f t="shared" si="45"/>
        <v>3.0000000000001137E-2</v>
      </c>
      <c r="I265" s="39">
        <f t="shared" si="45"/>
        <v>2.0000000000010232E-2</v>
      </c>
      <c r="J265" s="39">
        <f t="shared" si="40"/>
        <v>5.0000000000011369E-2</v>
      </c>
      <c r="K265" s="39">
        <v>135.9237000000002</v>
      </c>
      <c r="L265" s="39">
        <v>0</v>
      </c>
      <c r="M265" s="39">
        <f t="shared" si="43"/>
        <v>0.20460000000000778</v>
      </c>
      <c r="N265" s="3">
        <f t="shared" si="43"/>
        <v>5.3000000000027116E-2</v>
      </c>
      <c r="O265" s="8">
        <f t="shared" si="41"/>
        <v>0.25760000000003491</v>
      </c>
      <c r="P265" s="8"/>
      <c r="Q265" s="3">
        <f t="shared" si="38"/>
        <v>135.66610000000017</v>
      </c>
      <c r="R265" s="3" t="str">
        <f t="shared" si="39"/>
        <v xml:space="preserve">№229 </v>
      </c>
    </row>
    <row r="266" spans="1:18">
      <c r="A266" s="36" t="s">
        <v>267</v>
      </c>
      <c r="B266" s="37">
        <v>62.17</v>
      </c>
      <c r="C266" s="37">
        <v>6.91</v>
      </c>
      <c r="D266" s="37">
        <v>69.08</v>
      </c>
      <c r="E266" s="37">
        <v>62.17</v>
      </c>
      <c r="F266" s="37">
        <v>6.91</v>
      </c>
      <c r="G266" s="37">
        <v>69.08</v>
      </c>
      <c r="H266" s="37">
        <f t="shared" si="45"/>
        <v>0</v>
      </c>
      <c r="I266" s="37">
        <f t="shared" si="45"/>
        <v>0</v>
      </c>
      <c r="J266" s="37">
        <f t="shared" si="40"/>
        <v>0</v>
      </c>
      <c r="K266" s="37">
        <v>-119.36110000000004</v>
      </c>
      <c r="L266" s="37">
        <v>0</v>
      </c>
      <c r="M266" s="37">
        <f t="shared" si="43"/>
        <v>0</v>
      </c>
      <c r="N266" s="38">
        <f t="shared" si="43"/>
        <v>0</v>
      </c>
      <c r="O266" s="36">
        <f t="shared" si="41"/>
        <v>0</v>
      </c>
      <c r="P266" s="36"/>
      <c r="Q266" s="38">
        <f t="shared" si="38"/>
        <v>-119.36110000000004</v>
      </c>
      <c r="R266" s="38" t="str">
        <f t="shared" si="39"/>
        <v xml:space="preserve">№229а </v>
      </c>
    </row>
    <row r="267" spans="1:18">
      <c r="A267" s="8" t="s">
        <v>268</v>
      </c>
      <c r="B267" s="39">
        <v>6215.99</v>
      </c>
      <c r="C267" s="39">
        <v>1892.47</v>
      </c>
      <c r="D267" s="39">
        <v>8108.4800000000005</v>
      </c>
      <c r="E267" s="39">
        <v>6216</v>
      </c>
      <c r="F267" s="39">
        <v>1892.48</v>
      </c>
      <c r="G267" s="39">
        <v>8108.49</v>
      </c>
      <c r="H267" s="39">
        <f t="shared" si="45"/>
        <v>1.0000000000218279E-2</v>
      </c>
      <c r="I267" s="39">
        <f t="shared" si="45"/>
        <v>9.9999999999909051E-3</v>
      </c>
      <c r="J267" s="39">
        <f t="shared" si="40"/>
        <v>2.0000000000209184E-2</v>
      </c>
      <c r="K267" s="39">
        <v>-1699.7398999999957</v>
      </c>
      <c r="L267" s="39">
        <v>0</v>
      </c>
      <c r="M267" s="45">
        <f t="shared" si="43"/>
        <v>6.8200000001488667E-2</v>
      </c>
      <c r="N267" s="3">
        <f t="shared" si="43"/>
        <v>2.6499999999975897E-2</v>
      </c>
      <c r="O267" s="8">
        <f t="shared" si="41"/>
        <v>9.4700000001464557E-2</v>
      </c>
      <c r="P267" s="8"/>
      <c r="Q267" s="3">
        <f t="shared" si="38"/>
        <v>-1699.8345999999972</v>
      </c>
      <c r="R267" s="3" t="str">
        <f t="shared" si="39"/>
        <v xml:space="preserve">№230 </v>
      </c>
    </row>
    <row r="268" spans="1:18">
      <c r="A268" s="36" t="s">
        <v>269</v>
      </c>
      <c r="B268" s="37">
        <v>8612.52</v>
      </c>
      <c r="C268" s="37">
        <v>4737.53</v>
      </c>
      <c r="D268" s="37">
        <v>13350.1</v>
      </c>
      <c r="E268" s="37">
        <v>8612.52</v>
      </c>
      <c r="F268" s="37">
        <v>4737.53</v>
      </c>
      <c r="G268" s="37">
        <v>13350.1</v>
      </c>
      <c r="H268" s="37"/>
      <c r="I268" s="37"/>
      <c r="J268" s="37"/>
      <c r="K268" s="37">
        <v>-276.94711000000257</v>
      </c>
      <c r="L268" s="37">
        <v>277</v>
      </c>
      <c r="M268" s="37"/>
      <c r="N268" s="38"/>
      <c r="O268" s="36"/>
      <c r="P268" s="36"/>
      <c r="Q268" s="38" t="e">
        <f>K268-O268+L268+P268+#REF!</f>
        <v>#REF!</v>
      </c>
      <c r="R268" s="38" t="str">
        <f t="shared" si="39"/>
        <v xml:space="preserve">№231 </v>
      </c>
    </row>
    <row r="269" spans="1:18">
      <c r="A269" s="8" t="s">
        <v>270</v>
      </c>
      <c r="B269" s="39">
        <v>4313.24</v>
      </c>
      <c r="C269" s="39">
        <v>732.94</v>
      </c>
      <c r="D269" s="39">
        <v>5046.21</v>
      </c>
      <c r="E269" s="39">
        <v>4313.24</v>
      </c>
      <c r="F269" s="39">
        <v>732.94</v>
      </c>
      <c r="G269" s="39">
        <v>5046.21</v>
      </c>
      <c r="H269" s="39">
        <f t="shared" si="45"/>
        <v>0</v>
      </c>
      <c r="I269" s="39">
        <f t="shared" si="45"/>
        <v>0</v>
      </c>
      <c r="J269" s="39">
        <f t="shared" si="40"/>
        <v>0</v>
      </c>
      <c r="K269" s="39">
        <v>-637.66189999999915</v>
      </c>
      <c r="L269" s="39">
        <v>700</v>
      </c>
      <c r="M269" s="39">
        <f t="shared" ref="M269:N284" si="46">H269*M$6</f>
        <v>0</v>
      </c>
      <c r="N269" s="3">
        <f t="shared" si="46"/>
        <v>0</v>
      </c>
      <c r="O269" s="8">
        <f t="shared" si="41"/>
        <v>0</v>
      </c>
      <c r="P269" s="8"/>
      <c r="Q269" s="3">
        <f t="shared" si="38"/>
        <v>62.33810000000085</v>
      </c>
      <c r="R269" s="3" t="str">
        <f t="shared" si="39"/>
        <v xml:space="preserve">№232 </v>
      </c>
    </row>
    <row r="270" spans="1:18">
      <c r="A270" s="36" t="s">
        <v>271</v>
      </c>
      <c r="B270" s="37">
        <v>58664.840000000004</v>
      </c>
      <c r="C270" s="37">
        <v>29327.86</v>
      </c>
      <c r="D270" s="37">
        <v>87992.7</v>
      </c>
      <c r="E270" s="37">
        <v>58866.16</v>
      </c>
      <c r="F270" s="37">
        <v>29443.75</v>
      </c>
      <c r="G270" s="37">
        <v>88309.91</v>
      </c>
      <c r="H270" s="37">
        <f t="shared" si="45"/>
        <v>201.31999999999971</v>
      </c>
      <c r="I270" s="37">
        <f t="shared" si="45"/>
        <v>115.88999999999942</v>
      </c>
      <c r="J270" s="37">
        <f t="shared" si="40"/>
        <v>317.20999999999913</v>
      </c>
      <c r="K270" s="37">
        <v>-74252.428700000004</v>
      </c>
      <c r="L270" s="37">
        <v>0</v>
      </c>
      <c r="M270" s="37">
        <f t="shared" si="46"/>
        <v>1373.002399999998</v>
      </c>
      <c r="N270" s="38">
        <f t="shared" si="46"/>
        <v>307.10849999999846</v>
      </c>
      <c r="O270" s="36">
        <f t="shared" si="41"/>
        <v>1680.1108999999965</v>
      </c>
      <c r="P270" s="36"/>
      <c r="Q270" s="38">
        <f t="shared" si="38"/>
        <v>-75932.539600000004</v>
      </c>
      <c r="R270" s="38" t="str">
        <f t="shared" si="39"/>
        <v xml:space="preserve">№233 </v>
      </c>
    </row>
    <row r="271" spans="1:18">
      <c r="A271" s="8" t="s">
        <v>272</v>
      </c>
      <c r="B271" s="39">
        <v>1032.1100000000001</v>
      </c>
      <c r="C271" s="39">
        <v>320.3</v>
      </c>
      <c r="D271" s="39">
        <v>1352.42</v>
      </c>
      <c r="E271" s="39">
        <v>1033.21</v>
      </c>
      <c r="F271" s="39">
        <v>320.32</v>
      </c>
      <c r="G271" s="39">
        <v>1353.55</v>
      </c>
      <c r="H271" s="39">
        <f t="shared" si="45"/>
        <v>1.0999999999999091</v>
      </c>
      <c r="I271" s="39">
        <f t="shared" si="45"/>
        <v>1.999999999998181E-2</v>
      </c>
      <c r="J271" s="39">
        <f t="shared" si="40"/>
        <v>1.1199999999998909</v>
      </c>
      <c r="K271" s="39">
        <v>-183.39490000000052</v>
      </c>
      <c r="L271" s="39">
        <v>200</v>
      </c>
      <c r="M271" s="39">
        <f t="shared" si="46"/>
        <v>7.5019999999993798</v>
      </c>
      <c r="N271" s="3">
        <f t="shared" si="46"/>
        <v>5.2999999999951794E-2</v>
      </c>
      <c r="O271" s="8">
        <f t="shared" si="41"/>
        <v>7.5549999999993318</v>
      </c>
      <c r="P271" s="8"/>
      <c r="Q271" s="3">
        <f t="shared" si="38"/>
        <v>9.0501000000001568</v>
      </c>
      <c r="R271" s="3" t="str">
        <f t="shared" si="39"/>
        <v xml:space="preserve">№234 </v>
      </c>
    </row>
    <row r="272" spans="1:18">
      <c r="A272" s="36" t="s">
        <v>273</v>
      </c>
      <c r="B272" s="37">
        <v>7422.34</v>
      </c>
      <c r="C272" s="37">
        <v>14736.15</v>
      </c>
      <c r="D272" s="37">
        <v>22158.53</v>
      </c>
      <c r="E272" s="37">
        <v>7448.29</v>
      </c>
      <c r="F272" s="37">
        <v>14740.56</v>
      </c>
      <c r="G272" s="37">
        <v>22188.89</v>
      </c>
      <c r="H272" s="37">
        <f t="shared" si="45"/>
        <v>25.949999999999818</v>
      </c>
      <c r="I272" s="37">
        <f t="shared" si="45"/>
        <v>4.4099999999998545</v>
      </c>
      <c r="J272" s="37">
        <f t="shared" si="40"/>
        <v>30.359999999999673</v>
      </c>
      <c r="K272" s="37">
        <v>-3214.7047999999986</v>
      </c>
      <c r="L272" s="37">
        <v>0</v>
      </c>
      <c r="M272" s="37">
        <f t="shared" si="46"/>
        <v>176.97899999999876</v>
      </c>
      <c r="N272" s="38">
        <f t="shared" si="46"/>
        <v>11.686499999999613</v>
      </c>
      <c r="O272" s="36">
        <f>SUM(M272:N272)</f>
        <v>188.66549999999839</v>
      </c>
      <c r="P272" s="36"/>
      <c r="Q272" s="38">
        <f t="shared" si="38"/>
        <v>-3403.3702999999969</v>
      </c>
      <c r="R272" s="38" t="str">
        <f t="shared" si="39"/>
        <v xml:space="preserve">№235 </v>
      </c>
    </row>
    <row r="273" spans="1:19">
      <c r="A273" s="8" t="s">
        <v>274</v>
      </c>
      <c r="B273" s="39">
        <v>3287.48</v>
      </c>
      <c r="C273" s="39">
        <v>1836.46</v>
      </c>
      <c r="D273" s="39">
        <v>5123.95</v>
      </c>
      <c r="E273" s="39">
        <v>3351.9500000000003</v>
      </c>
      <c r="F273" s="39">
        <v>1891.48</v>
      </c>
      <c r="G273" s="39">
        <v>5243.4400000000005</v>
      </c>
      <c r="H273" s="39">
        <f t="shared" si="45"/>
        <v>64.470000000000255</v>
      </c>
      <c r="I273" s="39">
        <f t="shared" si="45"/>
        <v>55.019999999999982</v>
      </c>
      <c r="J273" s="39">
        <f t="shared" si="40"/>
        <v>119.49000000000024</v>
      </c>
      <c r="K273" s="39">
        <v>275.47879999999986</v>
      </c>
      <c r="L273" s="39">
        <v>0</v>
      </c>
      <c r="M273" s="39">
        <f t="shared" si="46"/>
        <v>439.68540000000178</v>
      </c>
      <c r="N273" s="3">
        <f t="shared" si="46"/>
        <v>145.80299999999994</v>
      </c>
      <c r="O273" s="8">
        <f t="shared" si="41"/>
        <v>585.48840000000177</v>
      </c>
      <c r="P273" s="8"/>
      <c r="Q273" s="3">
        <f t="shared" ref="Q273:Q305" si="47">K273-O273+L273+P273</f>
        <v>-310.00960000000191</v>
      </c>
      <c r="R273" s="3" t="str">
        <f t="shared" si="39"/>
        <v xml:space="preserve">№236 </v>
      </c>
    </row>
    <row r="274" spans="1:19">
      <c r="A274" s="36" t="s">
        <v>275</v>
      </c>
      <c r="B274" s="37">
        <v>2847.57</v>
      </c>
      <c r="C274" s="37">
        <v>732.85</v>
      </c>
      <c r="D274" s="37">
        <v>3580.4300000000003</v>
      </c>
      <c r="E274" s="37">
        <v>2847.75</v>
      </c>
      <c r="F274" s="37">
        <v>732.85</v>
      </c>
      <c r="G274" s="37">
        <v>3580.61</v>
      </c>
      <c r="H274" s="37">
        <f t="shared" si="45"/>
        <v>0.17999999999983629</v>
      </c>
      <c r="I274" s="37">
        <f t="shared" si="45"/>
        <v>0</v>
      </c>
      <c r="J274" s="37">
        <f t="shared" si="40"/>
        <v>0.17999999999983629</v>
      </c>
      <c r="K274" s="37">
        <v>114.92039999999963</v>
      </c>
      <c r="L274" s="37">
        <v>0</v>
      </c>
      <c r="M274" s="37">
        <f t="shared" si="46"/>
        <v>1.2275999999988836</v>
      </c>
      <c r="N274" s="38">
        <f t="shared" si="46"/>
        <v>0</v>
      </c>
      <c r="O274" s="36">
        <f t="shared" si="41"/>
        <v>1.2275999999988836</v>
      </c>
      <c r="P274" s="36"/>
      <c r="Q274" s="38">
        <f t="shared" si="47"/>
        <v>113.69280000000074</v>
      </c>
      <c r="R274" s="38" t="str">
        <f t="shared" si="39"/>
        <v xml:space="preserve">№237 </v>
      </c>
    </row>
    <row r="275" spans="1:19">
      <c r="A275" s="8" t="s">
        <v>276</v>
      </c>
      <c r="B275" s="39">
        <v>1152.1300000000001</v>
      </c>
      <c r="C275" s="39">
        <v>609.25</v>
      </c>
      <c r="D275" s="39">
        <v>1761.39</v>
      </c>
      <c r="E275" s="39"/>
      <c r="F275" s="39"/>
      <c r="G275" s="39"/>
      <c r="H275" s="39"/>
      <c r="I275" s="39"/>
      <c r="J275" s="39"/>
      <c r="K275" s="39">
        <v>158.86939999999524</v>
      </c>
      <c r="L275" s="39">
        <v>0</v>
      </c>
      <c r="M275" s="45">
        <f t="shared" si="46"/>
        <v>0</v>
      </c>
      <c r="N275" s="3">
        <f t="shared" si="46"/>
        <v>0</v>
      </c>
      <c r="O275" s="8">
        <f t="shared" si="41"/>
        <v>0</v>
      </c>
      <c r="P275" s="8"/>
      <c r="Q275" s="3">
        <f t="shared" si="47"/>
        <v>158.86939999999524</v>
      </c>
      <c r="R275" s="3" t="str">
        <f t="shared" si="39"/>
        <v xml:space="preserve">№238 </v>
      </c>
    </row>
    <row r="276" spans="1:19">
      <c r="A276" s="36" t="s">
        <v>277</v>
      </c>
      <c r="B276" s="37">
        <v>4557.5</v>
      </c>
      <c r="C276" s="37">
        <v>1994.56</v>
      </c>
      <c r="D276" s="37">
        <v>6552.17</v>
      </c>
      <c r="E276" s="37">
        <v>4557.5</v>
      </c>
      <c r="F276" s="37">
        <v>1994.56</v>
      </c>
      <c r="G276" s="37">
        <v>6552.17</v>
      </c>
      <c r="H276" s="37">
        <f t="shared" si="45"/>
        <v>0</v>
      </c>
      <c r="I276" s="37">
        <f t="shared" si="45"/>
        <v>0</v>
      </c>
      <c r="J276" s="37">
        <f t="shared" si="40"/>
        <v>0</v>
      </c>
      <c r="K276" s="37">
        <v>363.46130000000085</v>
      </c>
      <c r="L276" s="37">
        <v>0</v>
      </c>
      <c r="M276" s="37">
        <f t="shared" si="46"/>
        <v>0</v>
      </c>
      <c r="N276" s="38">
        <f t="shared" si="46"/>
        <v>0</v>
      </c>
      <c r="O276" s="36">
        <f t="shared" si="41"/>
        <v>0</v>
      </c>
      <c r="P276" s="36"/>
      <c r="Q276" s="38">
        <f t="shared" si="47"/>
        <v>363.46130000000085</v>
      </c>
      <c r="R276" s="38" t="str">
        <f t="shared" si="39"/>
        <v xml:space="preserve">№239 </v>
      </c>
    </row>
    <row r="277" spans="1:19">
      <c r="A277" s="8" t="s">
        <v>278</v>
      </c>
      <c r="B277" s="39"/>
      <c r="C277" s="39"/>
      <c r="D277" s="39"/>
      <c r="E277" s="39"/>
      <c r="F277" s="39"/>
      <c r="G277" s="39"/>
      <c r="H277" s="39"/>
      <c r="I277" s="39"/>
      <c r="J277" s="39"/>
      <c r="K277" s="39">
        <v>-4.0999999987434421E-3</v>
      </c>
      <c r="L277" s="39">
        <v>0</v>
      </c>
      <c r="M277" s="39">
        <f t="shared" si="46"/>
        <v>0</v>
      </c>
      <c r="N277" s="3">
        <f t="shared" si="46"/>
        <v>0</v>
      </c>
      <c r="O277" s="8">
        <f t="shared" si="41"/>
        <v>0</v>
      </c>
      <c r="P277" s="8"/>
      <c r="Q277" s="3">
        <f t="shared" si="47"/>
        <v>-4.0999999987434421E-3</v>
      </c>
      <c r="R277" s="3" t="str">
        <f t="shared" si="39"/>
        <v xml:space="preserve">№240 </v>
      </c>
    </row>
    <row r="278" spans="1:19">
      <c r="A278" s="36" t="s">
        <v>279</v>
      </c>
      <c r="B278" s="37">
        <v>1755.63</v>
      </c>
      <c r="C278" s="37">
        <v>1795.43</v>
      </c>
      <c r="D278" s="37">
        <v>3551.07</v>
      </c>
      <c r="E278" s="37">
        <v>1755.63</v>
      </c>
      <c r="F278" s="37">
        <v>1795.43</v>
      </c>
      <c r="G278" s="37">
        <v>3551.07</v>
      </c>
      <c r="H278" s="37">
        <f t="shared" si="45"/>
        <v>0</v>
      </c>
      <c r="I278" s="37">
        <f t="shared" si="45"/>
        <v>0</v>
      </c>
      <c r="J278" s="37">
        <f t="shared" si="40"/>
        <v>0</v>
      </c>
      <c r="K278" s="37">
        <v>684.85509999999908</v>
      </c>
      <c r="L278" s="37">
        <v>0</v>
      </c>
      <c r="M278" s="37">
        <f t="shared" si="46"/>
        <v>0</v>
      </c>
      <c r="N278" s="38">
        <f t="shared" si="46"/>
        <v>0</v>
      </c>
      <c r="O278" s="36">
        <f t="shared" si="41"/>
        <v>0</v>
      </c>
      <c r="P278" s="36"/>
      <c r="Q278" s="38">
        <f t="shared" si="47"/>
        <v>684.85509999999908</v>
      </c>
      <c r="R278" s="38" t="str">
        <f t="shared" si="39"/>
        <v xml:space="preserve">№241 </v>
      </c>
    </row>
    <row r="279" spans="1:19">
      <c r="A279" s="8" t="s">
        <v>280</v>
      </c>
      <c r="B279" s="39">
        <v>5169.6900000000005</v>
      </c>
      <c r="C279" s="39">
        <v>2320.75</v>
      </c>
      <c r="D279" s="39">
        <v>7490.67</v>
      </c>
      <c r="E279" s="39">
        <v>5169.6900000000005</v>
      </c>
      <c r="F279" s="39">
        <v>2320.75</v>
      </c>
      <c r="G279" s="39">
        <v>7490.67</v>
      </c>
      <c r="H279" s="39">
        <f t="shared" si="45"/>
        <v>0</v>
      </c>
      <c r="I279" s="39">
        <f t="shared" si="45"/>
        <v>0</v>
      </c>
      <c r="J279" s="39">
        <f>SUM(H279:I279)</f>
        <v>0</v>
      </c>
      <c r="K279" s="39">
        <v>-871.77390000000173</v>
      </c>
      <c r="L279" s="39">
        <v>0</v>
      </c>
      <c r="M279" s="39">
        <f t="shared" si="46"/>
        <v>0</v>
      </c>
      <c r="N279" s="3">
        <f t="shared" si="46"/>
        <v>0</v>
      </c>
      <c r="O279" s="8">
        <f t="shared" si="41"/>
        <v>0</v>
      </c>
      <c r="P279" s="8"/>
      <c r="Q279" s="3">
        <f t="shared" si="47"/>
        <v>-871.77390000000173</v>
      </c>
      <c r="R279" s="3" t="str">
        <f t="shared" ref="R279:R288" si="48">A279</f>
        <v xml:space="preserve">№242 </v>
      </c>
    </row>
    <row r="280" spans="1:19">
      <c r="A280" s="36" t="s">
        <v>281</v>
      </c>
      <c r="B280" s="37">
        <v>1218.74</v>
      </c>
      <c r="C280" s="37">
        <v>454.05</v>
      </c>
      <c r="D280" s="37">
        <v>1672.79</v>
      </c>
      <c r="E280" s="37">
        <v>1218.74</v>
      </c>
      <c r="F280" s="37">
        <v>454.05</v>
      </c>
      <c r="G280" s="37">
        <v>1672.79</v>
      </c>
      <c r="H280" s="37">
        <f t="shared" ref="H280:I288" si="49">E280-B280</f>
        <v>0</v>
      </c>
      <c r="I280" s="37">
        <f t="shared" si="49"/>
        <v>0</v>
      </c>
      <c r="J280" s="37">
        <f t="shared" ref="J280:J288" si="50">SUM(H280:I280)</f>
        <v>0</v>
      </c>
      <c r="K280" s="37">
        <v>-297.1281000000003</v>
      </c>
      <c r="L280" s="37">
        <v>0</v>
      </c>
      <c r="M280" s="37">
        <f t="shared" si="46"/>
        <v>0</v>
      </c>
      <c r="N280" s="38">
        <f t="shared" si="46"/>
        <v>0</v>
      </c>
      <c r="O280" s="36">
        <f t="shared" si="41"/>
        <v>0</v>
      </c>
      <c r="P280" s="36"/>
      <c r="Q280" s="38">
        <f t="shared" si="47"/>
        <v>-297.1281000000003</v>
      </c>
      <c r="R280" s="38" t="str">
        <f t="shared" si="48"/>
        <v>№243\1</v>
      </c>
    </row>
    <row r="281" spans="1:19">
      <c r="A281" s="8" t="s">
        <v>282</v>
      </c>
      <c r="B281" s="39">
        <v>5120.2300000000005</v>
      </c>
      <c r="C281" s="39">
        <v>1160.94</v>
      </c>
      <c r="D281" s="39">
        <v>6281.17</v>
      </c>
      <c r="E281" s="39">
        <v>5308.77</v>
      </c>
      <c r="F281" s="39">
        <v>1217.57</v>
      </c>
      <c r="G281" s="39">
        <v>6526.35</v>
      </c>
      <c r="H281" s="39">
        <f t="shared" si="49"/>
        <v>188.53999999999996</v>
      </c>
      <c r="I281" s="39">
        <f t="shared" si="49"/>
        <v>56.629999999999882</v>
      </c>
      <c r="J281" s="39">
        <f t="shared" si="50"/>
        <v>245.16999999999985</v>
      </c>
      <c r="K281" s="39">
        <v>-1411.6908000000044</v>
      </c>
      <c r="L281" s="39">
        <v>0</v>
      </c>
      <c r="M281" s="39">
        <f t="shared" si="46"/>
        <v>1285.8427999999999</v>
      </c>
      <c r="N281" s="3">
        <f t="shared" si="46"/>
        <v>150.06949999999969</v>
      </c>
      <c r="O281" s="8">
        <f t="shared" ref="O281:O288" si="51">SUM(M281:N281)</f>
        <v>1435.9122999999995</v>
      </c>
      <c r="P281" s="8"/>
      <c r="Q281" s="3">
        <f t="shared" si="47"/>
        <v>-2847.6031000000039</v>
      </c>
      <c r="R281" s="3" t="str">
        <f t="shared" si="48"/>
        <v xml:space="preserve">№243\2 </v>
      </c>
    </row>
    <row r="282" spans="1:19">
      <c r="A282" s="36" t="s">
        <v>283</v>
      </c>
      <c r="B282" s="37">
        <v>17069.16</v>
      </c>
      <c r="C282" s="37">
        <v>7715.01</v>
      </c>
      <c r="D282" s="37">
        <v>24784.18</v>
      </c>
      <c r="E282" s="37">
        <v>17087.650000000001</v>
      </c>
      <c r="F282" s="37">
        <v>7719.55</v>
      </c>
      <c r="G282" s="37">
        <v>24807.200000000001</v>
      </c>
      <c r="H282" s="37">
        <f t="shared" si="49"/>
        <v>18.490000000001601</v>
      </c>
      <c r="I282" s="37">
        <f t="shared" si="49"/>
        <v>4.5399999999999636</v>
      </c>
      <c r="J282" s="37">
        <f t="shared" si="50"/>
        <v>23.030000000001564</v>
      </c>
      <c r="K282" s="37">
        <v>-1993.475099999996</v>
      </c>
      <c r="L282" s="37">
        <v>0</v>
      </c>
      <c r="M282" s="37">
        <f t="shared" si="46"/>
        <v>126.10180000001093</v>
      </c>
      <c r="N282" s="38">
        <f t="shared" si="46"/>
        <v>12.030999999999903</v>
      </c>
      <c r="O282" s="36">
        <f t="shared" si="51"/>
        <v>138.13280000001083</v>
      </c>
      <c r="P282" s="36"/>
      <c r="Q282" s="38">
        <f t="shared" si="47"/>
        <v>-2131.6079000000068</v>
      </c>
      <c r="R282" s="38" t="str">
        <f t="shared" si="48"/>
        <v xml:space="preserve">№244 </v>
      </c>
    </row>
    <row r="283" spans="1:19">
      <c r="A283" s="8" t="s">
        <v>284</v>
      </c>
      <c r="B283" s="39">
        <v>7445.43</v>
      </c>
      <c r="C283" s="39">
        <v>3496</v>
      </c>
      <c r="D283" s="39">
        <v>10941.47</v>
      </c>
      <c r="E283" s="39">
        <v>7818.76</v>
      </c>
      <c r="F283" s="39">
        <v>3601.63</v>
      </c>
      <c r="G283" s="39">
        <v>11420.43</v>
      </c>
      <c r="H283" s="39">
        <f t="shared" si="49"/>
        <v>373.32999999999993</v>
      </c>
      <c r="I283" s="39">
        <f t="shared" si="49"/>
        <v>105.63000000000011</v>
      </c>
      <c r="J283" s="39">
        <f t="shared" si="50"/>
        <v>478.96000000000004</v>
      </c>
      <c r="K283" s="39">
        <v>-2085.0941000000039</v>
      </c>
      <c r="L283" s="39">
        <v>0</v>
      </c>
      <c r="M283" s="45">
        <f t="shared" si="46"/>
        <v>2546.1105999999995</v>
      </c>
      <c r="N283" s="3">
        <f t="shared" si="46"/>
        <v>279.91950000000026</v>
      </c>
      <c r="O283" s="8">
        <f t="shared" si="51"/>
        <v>2826.0300999999999</v>
      </c>
      <c r="P283" s="8"/>
      <c r="Q283" s="3">
        <f t="shared" si="47"/>
        <v>-4911.1242000000038</v>
      </c>
      <c r="R283" s="3" t="str">
        <f t="shared" si="48"/>
        <v xml:space="preserve">№245 </v>
      </c>
    </row>
    <row r="284" spans="1:19">
      <c r="A284" s="36" t="s">
        <v>285</v>
      </c>
      <c r="B284" s="37">
        <v>5169.7300000000005</v>
      </c>
      <c r="C284" s="37">
        <v>2342.15</v>
      </c>
      <c r="D284" s="37">
        <v>7511.88</v>
      </c>
      <c r="E284" s="37">
        <v>5348.76</v>
      </c>
      <c r="F284" s="37">
        <v>2455.1799999999998</v>
      </c>
      <c r="G284" s="37">
        <v>7803.95</v>
      </c>
      <c r="H284" s="37">
        <f t="shared" si="49"/>
        <v>179.02999999999975</v>
      </c>
      <c r="I284" s="37">
        <f t="shared" si="49"/>
        <v>113.02999999999975</v>
      </c>
      <c r="J284" s="37">
        <f t="shared" si="50"/>
        <v>292.05999999999949</v>
      </c>
      <c r="K284" s="37">
        <v>-8544.864800000003</v>
      </c>
      <c r="L284" s="37">
        <v>0</v>
      </c>
      <c r="M284" s="37">
        <f t="shared" si="46"/>
        <v>1220.9845999999984</v>
      </c>
      <c r="N284" s="38">
        <f t="shared" si="46"/>
        <v>299.5294999999993</v>
      </c>
      <c r="O284" s="36">
        <f t="shared" si="51"/>
        <v>1520.5140999999976</v>
      </c>
      <c r="P284" s="36"/>
      <c r="Q284" s="38">
        <f t="shared" si="47"/>
        <v>-10065.3789</v>
      </c>
      <c r="R284" s="38" t="str">
        <f t="shared" si="48"/>
        <v xml:space="preserve">№246 </v>
      </c>
    </row>
    <row r="285" spans="1:19">
      <c r="A285" s="8" t="s">
        <v>286</v>
      </c>
      <c r="B285" s="39">
        <v>3543.12</v>
      </c>
      <c r="C285" s="39">
        <v>867.77</v>
      </c>
      <c r="D285" s="39">
        <v>4410.9000000000005</v>
      </c>
      <c r="E285" s="39">
        <v>3621.27</v>
      </c>
      <c r="F285" s="39">
        <v>869.39</v>
      </c>
      <c r="G285" s="39">
        <v>4490.68</v>
      </c>
      <c r="H285" s="39">
        <f t="shared" si="49"/>
        <v>78.150000000000091</v>
      </c>
      <c r="I285" s="39">
        <f t="shared" si="49"/>
        <v>1.6200000000000045</v>
      </c>
      <c r="J285" s="39">
        <f t="shared" si="50"/>
        <v>79.770000000000095</v>
      </c>
      <c r="K285" s="39">
        <v>-49.100400000000491</v>
      </c>
      <c r="L285" s="39">
        <v>50</v>
      </c>
      <c r="M285" s="39"/>
      <c r="N285" s="3"/>
      <c r="O285" s="8"/>
      <c r="P285" s="8"/>
      <c r="Q285" s="3">
        <f t="shared" si="47"/>
        <v>0.89959999999950924</v>
      </c>
      <c r="R285" s="3" t="str">
        <f t="shared" si="48"/>
        <v xml:space="preserve">№247 </v>
      </c>
      <c r="S285" t="s">
        <v>287</v>
      </c>
    </row>
    <row r="286" spans="1:19" ht="19.5">
      <c r="A286" s="8"/>
      <c r="B286" s="39"/>
      <c r="C286" s="39"/>
      <c r="D286" s="39"/>
      <c r="E286" s="43" t="s">
        <v>32</v>
      </c>
      <c r="F286" s="43"/>
      <c r="G286" s="43"/>
      <c r="H286" s="43"/>
      <c r="I286" s="43"/>
      <c r="J286" s="43"/>
      <c r="K286" s="43"/>
      <c r="L286" s="43"/>
      <c r="M286" s="43"/>
      <c r="N286" s="43"/>
      <c r="O286" s="8"/>
      <c r="P286" s="8"/>
      <c r="Q286" s="3"/>
      <c r="R286" s="3"/>
    </row>
    <row r="287" spans="1:19">
      <c r="A287" s="36" t="s">
        <v>288</v>
      </c>
      <c r="B287" s="37">
        <v>85.570000000000007</v>
      </c>
      <c r="C287" s="37">
        <v>67.73</v>
      </c>
      <c r="D287" s="37">
        <v>153.30000000000001</v>
      </c>
      <c r="E287" s="37">
        <v>85.600000000000009</v>
      </c>
      <c r="F287" s="37">
        <v>67.790000000000006</v>
      </c>
      <c r="G287" s="37">
        <v>153.39000000000001</v>
      </c>
      <c r="H287" s="37">
        <f t="shared" si="49"/>
        <v>3.0000000000001137E-2</v>
      </c>
      <c r="I287" s="37">
        <f t="shared" si="49"/>
        <v>6.0000000000002274E-2</v>
      </c>
      <c r="J287" s="37">
        <f t="shared" si="50"/>
        <v>9.0000000000003411E-2</v>
      </c>
      <c r="K287" s="37">
        <v>3960.7151000000003</v>
      </c>
      <c r="L287" s="37">
        <v>0</v>
      </c>
      <c r="M287" s="37">
        <f t="shared" ref="M287:N288" si="52">H287*M$6</f>
        <v>0.20460000000000778</v>
      </c>
      <c r="N287" s="38">
        <f t="shared" si="52"/>
        <v>0.15900000000000603</v>
      </c>
      <c r="O287" s="36">
        <f t="shared" si="51"/>
        <v>0.3636000000000138</v>
      </c>
      <c r="P287" s="36"/>
      <c r="Q287" s="38">
        <f t="shared" si="47"/>
        <v>3960.3515000000002</v>
      </c>
      <c r="R287" s="38" t="str">
        <f t="shared" si="48"/>
        <v xml:space="preserve">№248 </v>
      </c>
    </row>
    <row r="288" spans="1:19">
      <c r="A288" s="8" t="s">
        <v>289</v>
      </c>
      <c r="B288" s="39">
        <v>9562.25</v>
      </c>
      <c r="C288" s="39">
        <v>6427.66</v>
      </c>
      <c r="D288" s="39">
        <v>15989.93</v>
      </c>
      <c r="E288" s="39">
        <v>9655.9500000000007</v>
      </c>
      <c r="F288" s="39">
        <v>6447.6900000000005</v>
      </c>
      <c r="G288" s="39">
        <v>16103.66</v>
      </c>
      <c r="H288" s="39">
        <f t="shared" si="49"/>
        <v>93.700000000000728</v>
      </c>
      <c r="I288" s="39">
        <f t="shared" si="49"/>
        <v>20.030000000000655</v>
      </c>
      <c r="J288" s="39">
        <f t="shared" si="50"/>
        <v>113.73000000000138</v>
      </c>
      <c r="K288" s="39">
        <v>-5078.7024999999958</v>
      </c>
      <c r="L288" s="39">
        <v>0</v>
      </c>
      <c r="M288" s="39">
        <f t="shared" si="52"/>
        <v>639.03400000000499</v>
      </c>
      <c r="N288" s="3">
        <f t="shared" si="52"/>
        <v>53.079500000001737</v>
      </c>
      <c r="O288" s="8">
        <f t="shared" si="51"/>
        <v>692.11350000000675</v>
      </c>
      <c r="P288" s="8"/>
      <c r="Q288" s="3">
        <f t="shared" si="47"/>
        <v>-5770.8160000000025</v>
      </c>
      <c r="R288" s="3" t="str">
        <f t="shared" si="48"/>
        <v xml:space="preserve">№249 </v>
      </c>
    </row>
    <row r="289" spans="1:18">
      <c r="A289" s="48" t="s">
        <v>290</v>
      </c>
      <c r="B289" s="37">
        <v>59610.16</v>
      </c>
      <c r="C289" s="37">
        <v>24973.29</v>
      </c>
      <c r="D289" s="37">
        <v>84583.45</v>
      </c>
      <c r="E289" s="37">
        <v>60498.76</v>
      </c>
      <c r="F289" s="37">
        <v>25352.15</v>
      </c>
      <c r="G289" s="37">
        <v>85850.92</v>
      </c>
      <c r="H289" s="37">
        <f>E289-B289-150</f>
        <v>738.59999999999854</v>
      </c>
      <c r="I289" s="37">
        <f>F289-C289-50</f>
        <v>328.86000000000058</v>
      </c>
      <c r="J289" s="37">
        <f>SUM(H289:I289)</f>
        <v>1067.4599999999991</v>
      </c>
      <c r="K289" s="37">
        <v>-5490.8584000000292</v>
      </c>
      <c r="L289" s="37">
        <v>0</v>
      </c>
      <c r="M289" s="37">
        <f>(H289)*M$6</f>
        <v>5037.2519999999904</v>
      </c>
      <c r="N289" s="38">
        <f>(I289)*N$6</f>
        <v>871.47900000000152</v>
      </c>
      <c r="O289" s="36">
        <f>SUM(M289:N289)</f>
        <v>5908.7309999999916</v>
      </c>
      <c r="P289" s="8"/>
      <c r="Q289" s="38">
        <f t="shared" si="47"/>
        <v>-11399.589400000021</v>
      </c>
      <c r="R289" s="38" t="str">
        <f>A289</f>
        <v>№Охрана 3</v>
      </c>
    </row>
    <row r="290" spans="1:18">
      <c r="A290" s="49"/>
      <c r="B290" s="39"/>
      <c r="C290" s="39"/>
      <c r="D290" s="39"/>
      <c r="E290" s="39"/>
      <c r="F290" s="39"/>
      <c r="G290" s="39"/>
      <c r="H290" s="39"/>
      <c r="I290" s="39"/>
      <c r="J290" s="39"/>
      <c r="K290" s="39"/>
      <c r="L290" s="39"/>
      <c r="M290" s="45"/>
      <c r="N290" s="45"/>
      <c r="O290" s="8"/>
      <c r="P290" s="8"/>
      <c r="Q290" s="3"/>
    </row>
    <row r="291" spans="1:18">
      <c r="A291" s="49"/>
      <c r="B291" s="39"/>
      <c r="C291" s="39"/>
      <c r="D291" s="39"/>
      <c r="E291" s="39"/>
      <c r="F291" s="39"/>
      <c r="G291" s="39"/>
      <c r="H291" s="39"/>
      <c r="I291" s="39"/>
      <c r="J291" s="39"/>
      <c r="K291" s="39"/>
      <c r="L291" s="39"/>
      <c r="M291" s="45"/>
      <c r="N291" s="45"/>
      <c r="O291" s="8"/>
      <c r="P291" s="8"/>
      <c r="Q291" s="3"/>
    </row>
    <row r="292" spans="1:18">
      <c r="A292" s="49"/>
      <c r="B292" s="39"/>
      <c r="C292" s="39"/>
      <c r="D292" s="39"/>
      <c r="E292" s="39"/>
      <c r="F292" s="39"/>
      <c r="G292" s="39"/>
      <c r="H292" s="39"/>
      <c r="I292" s="39"/>
      <c r="J292" s="39"/>
      <c r="K292" s="39"/>
      <c r="L292" s="39"/>
      <c r="M292" s="45"/>
      <c r="N292" s="45"/>
      <c r="O292" s="8"/>
      <c r="P292" s="8"/>
      <c r="Q292" s="3"/>
    </row>
    <row r="293" spans="1:18">
      <c r="A293" s="49"/>
      <c r="B293" s="39"/>
      <c r="C293" s="39"/>
      <c r="D293" s="39"/>
      <c r="E293" s="39"/>
      <c r="F293" s="39"/>
      <c r="G293" s="39"/>
      <c r="H293" s="39"/>
      <c r="I293" s="39"/>
      <c r="J293" s="39"/>
      <c r="K293" s="39"/>
      <c r="L293" s="39"/>
      <c r="M293" s="45"/>
      <c r="N293" s="45"/>
      <c r="O293" s="8"/>
      <c r="P293" s="8"/>
      <c r="Q293" s="3"/>
    </row>
    <row r="294" spans="1:18">
      <c r="A294" s="49"/>
      <c r="B294" s="39"/>
      <c r="C294" s="39"/>
      <c r="D294" s="39"/>
      <c r="E294" s="39"/>
      <c r="F294" s="39"/>
      <c r="G294" s="39"/>
      <c r="H294" s="39"/>
      <c r="I294" s="39"/>
      <c r="J294" s="39"/>
      <c r="K294" s="39"/>
      <c r="L294" s="39"/>
      <c r="M294" s="45"/>
      <c r="N294" s="45"/>
      <c r="O294" s="8"/>
      <c r="P294" s="8"/>
      <c r="Q294" s="3"/>
    </row>
    <row r="295" spans="1:18">
      <c r="A295" s="49"/>
      <c r="B295" s="39"/>
      <c r="C295" s="39"/>
      <c r="D295" s="39"/>
      <c r="E295" s="39"/>
      <c r="F295" s="39"/>
      <c r="G295" s="39"/>
      <c r="H295" s="39"/>
      <c r="I295" s="39"/>
      <c r="J295" s="39"/>
      <c r="K295" s="39"/>
      <c r="L295" s="39"/>
      <c r="M295" s="45"/>
      <c r="N295" s="45"/>
      <c r="O295" s="8"/>
      <c r="P295" s="8"/>
      <c r="Q295" s="3"/>
    </row>
    <row r="296" spans="1:18">
      <c r="A296" s="49"/>
      <c r="B296" s="39"/>
      <c r="C296" s="39"/>
      <c r="D296" s="39"/>
      <c r="E296" s="39"/>
      <c r="F296" s="39"/>
      <c r="G296" s="39"/>
      <c r="H296" s="39"/>
      <c r="I296" s="39"/>
      <c r="J296" s="39"/>
      <c r="K296" s="39"/>
      <c r="L296" s="39"/>
      <c r="M296" s="45"/>
      <c r="N296" s="45"/>
      <c r="O296" s="8"/>
      <c r="P296" s="8"/>
      <c r="Q296" s="3"/>
    </row>
    <row r="297" spans="1:18">
      <c r="A297" s="4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45"/>
      <c r="N297" s="45"/>
      <c r="O297" s="8"/>
      <c r="P297" s="8"/>
      <c r="Q297" s="3"/>
    </row>
    <row r="298" spans="1:18">
      <c r="A298" s="49"/>
      <c r="B298" s="39"/>
      <c r="C298" s="39"/>
      <c r="D298" s="39"/>
      <c r="E298" s="39"/>
      <c r="F298" s="39"/>
      <c r="G298" s="39"/>
      <c r="H298" s="39"/>
      <c r="I298" s="39"/>
      <c r="J298" s="39"/>
      <c r="K298" s="39"/>
      <c r="L298" s="39"/>
      <c r="M298" s="45"/>
      <c r="N298" s="45"/>
      <c r="O298" s="8"/>
      <c r="P298" s="8"/>
      <c r="Q298" s="3"/>
    </row>
    <row r="299" spans="1:18">
      <c r="A299" s="49"/>
      <c r="B299" s="39"/>
      <c r="C299" s="39"/>
      <c r="D299" s="39"/>
      <c r="E299" s="39"/>
      <c r="F299" s="39"/>
      <c r="G299" s="39"/>
      <c r="H299" s="39"/>
      <c r="I299" s="39"/>
      <c r="J299" s="39"/>
      <c r="K299" s="39"/>
      <c r="L299" s="39"/>
      <c r="M299" s="45"/>
      <c r="N299" s="45"/>
      <c r="O299" s="8"/>
      <c r="P299" s="8"/>
      <c r="Q299" s="3"/>
    </row>
    <row r="300" spans="1:18">
      <c r="A300" s="49"/>
      <c r="B300" s="39"/>
      <c r="C300" s="39"/>
      <c r="D300" s="39"/>
      <c r="E300" s="39"/>
      <c r="F300" s="39"/>
      <c r="G300" s="39"/>
      <c r="H300" s="39"/>
      <c r="I300" s="39"/>
      <c r="J300" s="39"/>
      <c r="K300" s="39"/>
      <c r="L300" s="39"/>
      <c r="M300" s="45"/>
      <c r="N300" s="45"/>
      <c r="O300" s="8"/>
      <c r="P300" s="8"/>
      <c r="Q300" s="3"/>
    </row>
    <row r="301" spans="1:18">
      <c r="B301" s="42"/>
      <c r="E301" s="42"/>
      <c r="H301" s="42"/>
      <c r="N301" s="45"/>
      <c r="O301" s="45"/>
      <c r="P301" s="45"/>
    </row>
    <row r="302" spans="1:18">
      <c r="B302" s="42"/>
      <c r="E302" s="42"/>
      <c r="H302" s="42"/>
      <c r="N302" s="45"/>
      <c r="O302" s="45"/>
      <c r="P302" s="45"/>
    </row>
    <row r="303" spans="1:18">
      <c r="B303" s="42"/>
      <c r="E303" s="42"/>
      <c r="H303" s="42"/>
      <c r="N303" s="45"/>
      <c r="O303" s="45"/>
      <c r="P303" s="45"/>
    </row>
    <row r="304" spans="1:18">
      <c r="B304" s="42"/>
      <c r="E304" s="42"/>
      <c r="H304" s="42"/>
      <c r="N304" s="45"/>
      <c r="O304" s="45"/>
      <c r="P304" s="45"/>
    </row>
    <row r="305" spans="2:16">
      <c r="B305" s="42"/>
      <c r="E305" s="42"/>
      <c r="H305" s="42"/>
      <c r="N305" s="45"/>
      <c r="O305" s="45"/>
      <c r="P305" s="45"/>
    </row>
    <row r="306" spans="2:16">
      <c r="B306" s="42"/>
      <c r="E306" s="42"/>
      <c r="H306" s="42"/>
      <c r="N306" s="45"/>
      <c r="O306" s="45"/>
      <c r="P306" s="45"/>
    </row>
    <row r="307" spans="2:16">
      <c r="B307" s="42"/>
      <c r="E307" s="42"/>
      <c r="H307" s="42"/>
      <c r="N307" s="45"/>
      <c r="O307" s="45"/>
      <c r="P307" s="45"/>
    </row>
    <row r="308" spans="2:16">
      <c r="B308" s="42"/>
      <c r="E308" s="42"/>
      <c r="H308" s="42"/>
      <c r="N308" s="45"/>
      <c r="O308" s="45"/>
      <c r="P308" s="45"/>
    </row>
    <row r="309" spans="2:16">
      <c r="N309" s="45"/>
      <c r="O309" s="45"/>
      <c r="P309" s="45"/>
    </row>
    <row r="310" spans="2:16">
      <c r="N310" s="45"/>
      <c r="O310" s="45"/>
      <c r="P310" s="45"/>
    </row>
    <row r="311" spans="2:16">
      <c r="N311" s="45"/>
      <c r="O311" s="45"/>
      <c r="P311" s="45"/>
    </row>
    <row r="312" spans="2:16">
      <c r="N312" s="45"/>
      <c r="O312" s="45"/>
      <c r="P312" s="45"/>
    </row>
    <row r="313" spans="2:16">
      <c r="N313" s="45"/>
      <c r="O313" s="45"/>
      <c r="P313" s="45"/>
    </row>
    <row r="314" spans="2:16">
      <c r="N314" s="45"/>
      <c r="O314" s="45"/>
      <c r="P314" s="45"/>
    </row>
    <row r="315" spans="2:16">
      <c r="N315" s="45"/>
      <c r="O315" s="45"/>
      <c r="P315" s="45"/>
    </row>
    <row r="316" spans="2:16">
      <c r="N316" s="45"/>
      <c r="O316" s="45"/>
      <c r="P316" s="45"/>
    </row>
    <row r="317" spans="2:16">
      <c r="N317" s="45"/>
      <c r="O317" s="45"/>
      <c r="P317" s="45"/>
    </row>
    <row r="318" spans="2:16">
      <c r="N318" s="45"/>
      <c r="O318" s="45"/>
      <c r="P318" s="45"/>
    </row>
    <row r="319" spans="2:16">
      <c r="N319" s="45"/>
      <c r="O319" s="45"/>
      <c r="P319" s="45"/>
    </row>
    <row r="320" spans="2:16">
      <c r="N320" s="45"/>
      <c r="O320" s="45"/>
      <c r="P320" s="45"/>
    </row>
    <row r="321" spans="14:16">
      <c r="N321" s="45"/>
      <c r="O321" s="45"/>
      <c r="P321" s="45"/>
    </row>
    <row r="322" spans="14:16">
      <c r="N322" s="45"/>
      <c r="O322" s="45"/>
      <c r="P322" s="45"/>
    </row>
    <row r="323" spans="14:16">
      <c r="N323" s="45"/>
      <c r="O323" s="45"/>
      <c r="P323" s="45"/>
    </row>
    <row r="324" spans="14:16">
      <c r="N324" s="45"/>
      <c r="O324" s="45"/>
      <c r="P324" s="45"/>
    </row>
    <row r="325" spans="14:16">
      <c r="N325" s="45"/>
      <c r="O325" s="45"/>
      <c r="P325" s="45"/>
    </row>
    <row r="326" spans="14:16">
      <c r="N326" s="45"/>
      <c r="O326" s="45"/>
      <c r="P326" s="45"/>
    </row>
    <row r="327" spans="14:16">
      <c r="N327" s="45"/>
      <c r="O327" s="45"/>
      <c r="P327" s="45"/>
    </row>
    <row r="328" spans="14:16">
      <c r="N328" s="45"/>
      <c r="O328" s="45"/>
      <c r="P328" s="45"/>
    </row>
    <row r="329" spans="14:16">
      <c r="N329" s="45"/>
      <c r="O329" s="45"/>
      <c r="P329" s="45"/>
    </row>
    <row r="330" spans="14:16">
      <c r="N330" s="45"/>
      <c r="O330" s="45"/>
      <c r="P330" s="45"/>
    </row>
    <row r="331" spans="14:16">
      <c r="N331" s="45"/>
      <c r="O331" s="45"/>
      <c r="P331" s="45"/>
    </row>
    <row r="332" spans="14:16">
      <c r="N332" s="45"/>
      <c r="O332" s="45"/>
      <c r="P332" s="45"/>
    </row>
    <row r="333" spans="14:16">
      <c r="N333" s="45"/>
      <c r="O333" s="45"/>
      <c r="P333" s="45"/>
    </row>
    <row r="334" spans="14:16">
      <c r="N334" s="45"/>
      <c r="O334" s="45"/>
      <c r="P334" s="45"/>
    </row>
    <row r="335" spans="14:16">
      <c r="N335" s="45"/>
      <c r="O335" s="45"/>
      <c r="P335" s="45"/>
    </row>
    <row r="336" spans="14:16">
      <c r="N336" s="45"/>
      <c r="O336" s="45"/>
      <c r="P336" s="45"/>
    </row>
    <row r="337" spans="14:16">
      <c r="N337" s="45"/>
      <c r="O337" s="45"/>
      <c r="P337" s="45"/>
    </row>
    <row r="338" spans="14:16">
      <c r="N338" s="45"/>
      <c r="O338" s="45"/>
      <c r="P338" s="45"/>
    </row>
    <row r="339" spans="14:16">
      <c r="N339" s="45"/>
      <c r="O339" s="45"/>
      <c r="P339" s="45"/>
    </row>
    <row r="340" spans="14:16">
      <c r="N340" s="45"/>
      <c r="O340" s="45"/>
      <c r="P340" s="45"/>
    </row>
    <row r="341" spans="14:16">
      <c r="N341" s="45"/>
      <c r="O341" s="45"/>
      <c r="P341" s="45"/>
    </row>
    <row r="342" spans="14:16">
      <c r="N342" s="45"/>
      <c r="O342" s="45"/>
      <c r="P342" s="45"/>
    </row>
    <row r="343" spans="14:16">
      <c r="N343" s="45"/>
      <c r="O343" s="45"/>
      <c r="P343" s="45"/>
    </row>
    <row r="344" spans="14:16">
      <c r="N344" s="45"/>
      <c r="O344" s="45"/>
      <c r="P344" s="45"/>
    </row>
    <row r="345" spans="14:16">
      <c r="N345" s="45"/>
      <c r="O345" s="45"/>
      <c r="P345" s="45"/>
    </row>
    <row r="346" spans="14:16">
      <c r="N346" s="45"/>
      <c r="O346" s="45"/>
      <c r="P346" s="45"/>
    </row>
    <row r="347" spans="14:16">
      <c r="N347" s="45"/>
      <c r="O347" s="45"/>
      <c r="P347" s="45"/>
    </row>
    <row r="348" spans="14:16">
      <c r="N348" s="45"/>
      <c r="O348" s="45"/>
      <c r="P348" s="45"/>
    </row>
    <row r="349" spans="14:16">
      <c r="N349" s="45"/>
      <c r="O349" s="45"/>
      <c r="P349" s="45"/>
    </row>
  </sheetData>
  <mergeCells count="22">
    <mergeCell ref="E286:N286"/>
    <mergeCell ref="E144:N144"/>
    <mergeCell ref="E169:N169"/>
    <mergeCell ref="E192:N192"/>
    <mergeCell ref="E215:N215"/>
    <mergeCell ref="E236:N236"/>
    <mergeCell ref="E261:N261"/>
    <mergeCell ref="E21:N21"/>
    <mergeCell ref="E41:N41"/>
    <mergeCell ref="E61:N61"/>
    <mergeCell ref="E80:N80"/>
    <mergeCell ref="E100:N100"/>
    <mergeCell ref="E123:N123"/>
    <mergeCell ref="B7:D7"/>
    <mergeCell ref="E7:G7"/>
    <mergeCell ref="H7:J7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2021-11-01T09:12:31Z</dcterms:created>
  <dcterms:modified xsi:type="dcterms:W3CDTF">2021-11-01T09:14:42Z</dcterms:modified>
</cp:coreProperties>
</file>