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20340" windowHeight="8955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calcPr calcId="124519"/>
</workbook>
</file>

<file path=xl/calcChain.xml><?xml version="1.0" encoding="utf-8"?>
<calcChain xmlns="http://schemas.openxmlformats.org/spreadsheetml/2006/main">
  <c r="Q2" i="1"/>
  <c r="Q1"/>
  <c r="R275"/>
  <c r="L275"/>
  <c r="K275"/>
  <c r="I275"/>
  <c r="H275"/>
  <c r="J275" s="1"/>
  <c r="R274"/>
  <c r="L274"/>
  <c r="K274"/>
  <c r="I274"/>
  <c r="H274"/>
  <c r="J274" s="1"/>
  <c r="R273"/>
  <c r="L273"/>
  <c r="K273"/>
  <c r="I273"/>
  <c r="H273"/>
  <c r="J273" s="1"/>
  <c r="R272"/>
  <c r="L272"/>
  <c r="K272"/>
  <c r="I272"/>
  <c r="H272"/>
  <c r="J272" s="1"/>
  <c r="R271"/>
  <c r="L271"/>
  <c r="K271"/>
  <c r="I271"/>
  <c r="H271"/>
  <c r="J271" s="1"/>
  <c r="R270"/>
  <c r="L270"/>
  <c r="K270"/>
  <c r="I270"/>
  <c r="H270"/>
  <c r="J270" s="1"/>
  <c r="R269"/>
  <c r="L269"/>
  <c r="K269"/>
  <c r="I269"/>
  <c r="H269"/>
  <c r="J269" s="1"/>
  <c r="R268"/>
  <c r="L268"/>
  <c r="K268"/>
  <c r="I268"/>
  <c r="H268"/>
  <c r="J268" s="1"/>
  <c r="R267"/>
  <c r="L267"/>
  <c r="K267"/>
  <c r="R266"/>
  <c r="L266"/>
  <c r="K266"/>
  <c r="I266"/>
  <c r="H266"/>
  <c r="R265"/>
  <c r="L265"/>
  <c r="K265"/>
  <c r="I265"/>
  <c r="H265"/>
  <c r="R264"/>
  <c r="L264"/>
  <c r="K264"/>
  <c r="H264"/>
  <c r="C264"/>
  <c r="I264" s="1"/>
  <c r="R263"/>
  <c r="L263"/>
  <c r="K263"/>
  <c r="I263"/>
  <c r="H263"/>
  <c r="J263" s="1"/>
  <c r="R262"/>
  <c r="L262"/>
  <c r="K262"/>
  <c r="I262"/>
  <c r="H262"/>
  <c r="J262" s="1"/>
  <c r="R261"/>
  <c r="L261"/>
  <c r="K261"/>
  <c r="I261"/>
  <c r="H261"/>
  <c r="J261" s="1"/>
  <c r="R260"/>
  <c r="L260"/>
  <c r="K260"/>
  <c r="I260"/>
  <c r="H260"/>
  <c r="J260" s="1"/>
  <c r="R259"/>
  <c r="L259"/>
  <c r="K259"/>
  <c r="I259"/>
  <c r="H259"/>
  <c r="J259" s="1"/>
  <c r="R258"/>
  <c r="L258"/>
  <c r="K258"/>
  <c r="I258"/>
  <c r="H258"/>
  <c r="J258" s="1"/>
  <c r="R257"/>
  <c r="L257"/>
  <c r="K257"/>
  <c r="I257"/>
  <c r="H257"/>
  <c r="J257" s="1"/>
  <c r="R256"/>
  <c r="L256"/>
  <c r="K256"/>
  <c r="I256"/>
  <c r="H256"/>
  <c r="J256" s="1"/>
  <c r="R255"/>
  <c r="L255"/>
  <c r="K255"/>
  <c r="I255"/>
  <c r="H255"/>
  <c r="J255" s="1"/>
  <c r="R254"/>
  <c r="L254"/>
  <c r="K254"/>
  <c r="I254"/>
  <c r="H254"/>
  <c r="J254" s="1"/>
  <c r="R253"/>
  <c r="L253"/>
  <c r="K253"/>
  <c r="I253"/>
  <c r="H253"/>
  <c r="J253" s="1"/>
  <c r="R252"/>
  <c r="L252"/>
  <c r="K252"/>
  <c r="I252"/>
  <c r="H252"/>
  <c r="J252" s="1"/>
  <c r="R251"/>
  <c r="L251"/>
  <c r="K251"/>
  <c r="I251"/>
  <c r="H251"/>
  <c r="J251" s="1"/>
  <c r="R250"/>
  <c r="L250"/>
  <c r="K250"/>
  <c r="I250"/>
  <c r="H250"/>
  <c r="J250" s="1"/>
  <c r="R249"/>
  <c r="L249"/>
  <c r="K249"/>
  <c r="I249"/>
  <c r="H249"/>
  <c r="J249" s="1"/>
  <c r="R248"/>
  <c r="L248"/>
  <c r="K248"/>
  <c r="I248"/>
  <c r="H248"/>
  <c r="J248" s="1"/>
  <c r="R247"/>
  <c r="L247"/>
  <c r="K247"/>
  <c r="I247"/>
  <c r="H247"/>
  <c r="J247" s="1"/>
  <c r="R246"/>
  <c r="L246"/>
  <c r="K246"/>
  <c r="I246"/>
  <c r="H246"/>
  <c r="J246" s="1"/>
  <c r="R245"/>
  <c r="L245"/>
  <c r="K245"/>
  <c r="R244"/>
  <c r="L244"/>
  <c r="K244"/>
  <c r="I244"/>
  <c r="H244"/>
  <c r="R243"/>
  <c r="L243"/>
  <c r="K243"/>
  <c r="I243"/>
  <c r="H243"/>
  <c r="R242"/>
  <c r="L242"/>
  <c r="K242"/>
  <c r="I242"/>
  <c r="H242"/>
  <c r="R241"/>
  <c r="L241"/>
  <c r="K241"/>
  <c r="I241"/>
  <c r="H241"/>
  <c r="R240"/>
  <c r="L240"/>
  <c r="K240"/>
  <c r="I240"/>
  <c r="H240"/>
  <c r="R239"/>
  <c r="L239"/>
  <c r="K239"/>
  <c r="I239"/>
  <c r="H239"/>
  <c r="R238"/>
  <c r="L238"/>
  <c r="K238"/>
  <c r="I238"/>
  <c r="H238"/>
  <c r="R237"/>
  <c r="L237"/>
  <c r="K237"/>
  <c r="I237"/>
  <c r="H237"/>
  <c r="R236"/>
  <c r="L236"/>
  <c r="K236"/>
  <c r="I236"/>
  <c r="H236"/>
  <c r="R235"/>
  <c r="L235"/>
  <c r="K235"/>
  <c r="I235"/>
  <c r="H235"/>
  <c r="J235" s="1"/>
  <c r="R234"/>
  <c r="L234"/>
  <c r="K234"/>
  <c r="I234"/>
  <c r="H234"/>
  <c r="J234" s="1"/>
  <c r="R233"/>
  <c r="L233"/>
  <c r="K233"/>
  <c r="I233"/>
  <c r="H233"/>
  <c r="J233" s="1"/>
  <c r="R232"/>
  <c r="L232"/>
  <c r="K232"/>
  <c r="I232"/>
  <c r="H232"/>
  <c r="J232" s="1"/>
  <c r="R231"/>
  <c r="L231"/>
  <c r="K231"/>
  <c r="I231"/>
  <c r="H231"/>
  <c r="J231" s="1"/>
  <c r="R230"/>
  <c r="L230"/>
  <c r="K230"/>
  <c r="I230"/>
  <c r="H230"/>
  <c r="J230" s="1"/>
  <c r="R229"/>
  <c r="L229"/>
  <c r="K229"/>
  <c r="I229"/>
  <c r="H229"/>
  <c r="J229" s="1"/>
  <c r="R228"/>
  <c r="L228"/>
  <c r="K228"/>
  <c r="I228"/>
  <c r="H228"/>
  <c r="J228" s="1"/>
  <c r="R227"/>
  <c r="L227"/>
  <c r="K227"/>
  <c r="I227"/>
  <c r="H227"/>
  <c r="J227" s="1"/>
  <c r="R226"/>
  <c r="L226"/>
  <c r="K226"/>
  <c r="I226"/>
  <c r="H226"/>
  <c r="J226" s="1"/>
  <c r="R225"/>
  <c r="L225"/>
  <c r="K225"/>
  <c r="R224"/>
  <c r="L224"/>
  <c r="K224"/>
  <c r="I224"/>
  <c r="H224"/>
  <c r="J224" s="1"/>
  <c r="R223"/>
  <c r="L223"/>
  <c r="K223"/>
  <c r="I223"/>
  <c r="H223"/>
  <c r="J223" s="1"/>
  <c r="R222"/>
  <c r="L222"/>
  <c r="K222"/>
  <c r="I222"/>
  <c r="H222"/>
  <c r="J222" s="1"/>
  <c r="R221"/>
  <c r="L221"/>
  <c r="K221"/>
  <c r="I221"/>
  <c r="H221"/>
  <c r="J221" s="1"/>
  <c r="R220"/>
  <c r="L220"/>
  <c r="K220"/>
  <c r="I220"/>
  <c r="H220"/>
  <c r="J220" s="1"/>
  <c r="R219"/>
  <c r="L219"/>
  <c r="K219"/>
  <c r="I219"/>
  <c r="H219"/>
  <c r="J219" s="1"/>
  <c r="R218"/>
  <c r="L218"/>
  <c r="K218"/>
  <c r="I218"/>
  <c r="H218"/>
  <c r="J218" s="1"/>
  <c r="R217"/>
  <c r="L217"/>
  <c r="K217"/>
  <c r="I217"/>
  <c r="H217"/>
  <c r="J217" s="1"/>
  <c r="R216"/>
  <c r="L216"/>
  <c r="K216"/>
  <c r="I216"/>
  <c r="H216"/>
  <c r="J216" s="1"/>
  <c r="R215"/>
  <c r="L215"/>
  <c r="K215"/>
  <c r="I215"/>
  <c r="H215"/>
  <c r="J215" s="1"/>
  <c r="R214"/>
  <c r="L214"/>
  <c r="K214"/>
  <c r="I214"/>
  <c r="H214"/>
  <c r="J214" s="1"/>
  <c r="R213"/>
  <c r="L213"/>
  <c r="K213"/>
  <c r="I213"/>
  <c r="H213"/>
  <c r="J213" s="1"/>
  <c r="R212"/>
  <c r="L212"/>
  <c r="K212"/>
  <c r="I212"/>
  <c r="H212"/>
  <c r="J212" s="1"/>
  <c r="R211"/>
  <c r="L211"/>
  <c r="K211"/>
  <c r="I211"/>
  <c r="H211"/>
  <c r="J211" s="1"/>
  <c r="R210"/>
  <c r="L210"/>
  <c r="K210"/>
  <c r="I210"/>
  <c r="H210"/>
  <c r="J210" s="1"/>
  <c r="R209"/>
  <c r="L209"/>
  <c r="K209"/>
  <c r="I209"/>
  <c r="H209"/>
  <c r="J209" s="1"/>
  <c r="R208"/>
  <c r="L208"/>
  <c r="K208"/>
  <c r="I208"/>
  <c r="H208"/>
  <c r="J208" s="1"/>
  <c r="R207"/>
  <c r="L207"/>
  <c r="K207"/>
  <c r="I207"/>
  <c r="H207"/>
  <c r="J207" s="1"/>
  <c r="R206"/>
  <c r="L206"/>
  <c r="K206"/>
  <c r="R205"/>
  <c r="L205"/>
  <c r="K205"/>
  <c r="I205"/>
  <c r="H205"/>
  <c r="R204"/>
  <c r="L204"/>
  <c r="K204"/>
  <c r="I204"/>
  <c r="H204"/>
  <c r="R203"/>
  <c r="L203"/>
  <c r="K203"/>
  <c r="I203"/>
  <c r="H203"/>
  <c r="R202"/>
  <c r="L202"/>
  <c r="K202"/>
  <c r="I202"/>
  <c r="H202"/>
  <c r="R201"/>
  <c r="L201"/>
  <c r="K201"/>
  <c r="I201"/>
  <c r="H201"/>
  <c r="R200"/>
  <c r="L200"/>
  <c r="K200"/>
  <c r="I200"/>
  <c r="H200"/>
  <c r="R199"/>
  <c r="L199"/>
  <c r="K199"/>
  <c r="I199"/>
  <c r="H199"/>
  <c r="R198"/>
  <c r="L198"/>
  <c r="K198"/>
  <c r="I198"/>
  <c r="H198"/>
  <c r="R197"/>
  <c r="L197"/>
  <c r="K197"/>
  <c r="I197"/>
  <c r="H197"/>
  <c r="R196"/>
  <c r="L196"/>
  <c r="K196"/>
  <c r="I196"/>
  <c r="H196"/>
  <c r="J196" s="1"/>
  <c r="R195"/>
  <c r="L195"/>
  <c r="K195"/>
  <c r="I195"/>
  <c r="H195"/>
  <c r="J195" s="1"/>
  <c r="R194"/>
  <c r="L194"/>
  <c r="K194"/>
  <c r="I194"/>
  <c r="H194"/>
  <c r="J194" s="1"/>
  <c r="R193"/>
  <c r="L193"/>
  <c r="K193"/>
  <c r="I193"/>
  <c r="H193"/>
  <c r="J193" s="1"/>
  <c r="R192"/>
  <c r="L192"/>
  <c r="K192"/>
  <c r="I192"/>
  <c r="H192"/>
  <c r="J192" s="1"/>
  <c r="R191"/>
  <c r="L191"/>
  <c r="K191"/>
  <c r="R190"/>
  <c r="L190"/>
  <c r="K190"/>
  <c r="R189"/>
  <c r="L189"/>
  <c r="K189"/>
  <c r="I189"/>
  <c r="H189"/>
  <c r="R188"/>
  <c r="L188"/>
  <c r="K188"/>
  <c r="I188"/>
  <c r="H188"/>
  <c r="R187"/>
  <c r="L187"/>
  <c r="K187"/>
  <c r="I187"/>
  <c r="H187"/>
  <c r="R186"/>
  <c r="L186"/>
  <c r="K186"/>
  <c r="Q186" s="1"/>
  <c r="J186"/>
  <c r="R185"/>
  <c r="L185"/>
  <c r="K185"/>
  <c r="I185"/>
  <c r="H185"/>
  <c r="J185" s="1"/>
  <c r="R184"/>
  <c r="L184"/>
  <c r="K184"/>
  <c r="I184"/>
  <c r="H184"/>
  <c r="J184" s="1"/>
  <c r="R183"/>
  <c r="L183"/>
  <c r="K183"/>
  <c r="I183"/>
  <c r="H183"/>
  <c r="J183" s="1"/>
  <c r="R182"/>
  <c r="L182"/>
  <c r="K182"/>
  <c r="I182"/>
  <c r="H182"/>
  <c r="J182" s="1"/>
  <c r="R181"/>
  <c r="L181"/>
  <c r="K181"/>
  <c r="I181"/>
  <c r="H181"/>
  <c r="J181" s="1"/>
  <c r="R180"/>
  <c r="L180"/>
  <c r="K180"/>
  <c r="I180"/>
  <c r="H180"/>
  <c r="J180" s="1"/>
  <c r="R179"/>
  <c r="L179"/>
  <c r="K179"/>
  <c r="I179"/>
  <c r="H179"/>
  <c r="J179" s="1"/>
  <c r="R178"/>
  <c r="L178"/>
  <c r="K178"/>
  <c r="I178"/>
  <c r="H178"/>
  <c r="J178" s="1"/>
  <c r="R177"/>
  <c r="L177"/>
  <c r="K177"/>
  <c r="I177"/>
  <c r="H177"/>
  <c r="J177" s="1"/>
  <c r="R176"/>
  <c r="L176"/>
  <c r="K176"/>
  <c r="I176"/>
  <c r="H176"/>
  <c r="J176" s="1"/>
  <c r="R175"/>
  <c r="L175"/>
  <c r="K175"/>
  <c r="I175"/>
  <c r="H175"/>
  <c r="R174"/>
  <c r="L174"/>
  <c r="K174"/>
  <c r="I174"/>
  <c r="H174"/>
  <c r="J174" s="1"/>
  <c r="R173"/>
  <c r="L173"/>
  <c r="K173"/>
  <c r="I173"/>
  <c r="H173"/>
  <c r="R172"/>
  <c r="L172"/>
  <c r="K172"/>
  <c r="I172"/>
  <c r="H172"/>
  <c r="J172" s="1"/>
  <c r="R171"/>
  <c r="L171"/>
  <c r="K171"/>
  <c r="I171"/>
  <c r="H171"/>
  <c r="R170"/>
  <c r="L170"/>
  <c r="K170"/>
  <c r="I170"/>
  <c r="H170"/>
  <c r="J170" s="1"/>
  <c r="R169"/>
  <c r="L169"/>
  <c r="K169"/>
  <c r="I169"/>
  <c r="H169"/>
  <c r="R168"/>
  <c r="L168"/>
  <c r="K168"/>
  <c r="I168"/>
  <c r="H168"/>
  <c r="J168" s="1"/>
  <c r="R167"/>
  <c r="L167"/>
  <c r="K167"/>
  <c r="I167"/>
  <c r="H167"/>
  <c r="R166"/>
  <c r="L166"/>
  <c r="K166"/>
  <c r="I166"/>
  <c r="H166"/>
  <c r="J166" s="1"/>
  <c r="R165"/>
  <c r="L165"/>
  <c r="K165"/>
  <c r="I165"/>
  <c r="H165"/>
  <c r="R164"/>
  <c r="L164"/>
  <c r="K164"/>
  <c r="I164"/>
  <c r="H164"/>
  <c r="J164" s="1"/>
  <c r="R163"/>
  <c r="L163"/>
  <c r="K163"/>
  <c r="I163"/>
  <c r="H163"/>
  <c r="R162"/>
  <c r="L162"/>
  <c r="K162"/>
  <c r="I162"/>
  <c r="H162"/>
  <c r="J162" s="1"/>
  <c r="R161"/>
  <c r="L161"/>
  <c r="K161"/>
  <c r="I161"/>
  <c r="H161"/>
  <c r="R160"/>
  <c r="L160"/>
  <c r="K160"/>
  <c r="I160"/>
  <c r="H160"/>
  <c r="J160" s="1"/>
  <c r="R159"/>
  <c r="L159"/>
  <c r="K159"/>
  <c r="I159"/>
  <c r="H159"/>
  <c r="R158"/>
  <c r="L158"/>
  <c r="K158"/>
  <c r="I158"/>
  <c r="H158"/>
  <c r="J158" s="1"/>
  <c r="R157"/>
  <c r="L157"/>
  <c r="K157"/>
  <c r="I157"/>
  <c r="H157"/>
  <c r="R156"/>
  <c r="L156"/>
  <c r="K156"/>
  <c r="I156"/>
  <c r="H156"/>
  <c r="J156" s="1"/>
  <c r="R155"/>
  <c r="L155"/>
  <c r="K155"/>
  <c r="I155"/>
  <c r="H155"/>
  <c r="R154"/>
  <c r="L154"/>
  <c r="K154"/>
  <c r="I154"/>
  <c r="H154"/>
  <c r="J154" s="1"/>
  <c r="R153"/>
  <c r="L153"/>
  <c r="K153"/>
  <c r="R152"/>
  <c r="L152"/>
  <c r="K152"/>
  <c r="I152"/>
  <c r="H152"/>
  <c r="R151"/>
  <c r="L151"/>
  <c r="K151"/>
  <c r="R150"/>
  <c r="L150"/>
  <c r="K150"/>
  <c r="I150"/>
  <c r="H150"/>
  <c r="R149"/>
  <c r="L149"/>
  <c r="K149"/>
  <c r="I149"/>
  <c r="H149"/>
  <c r="J149" s="1"/>
  <c r="R148"/>
  <c r="L148"/>
  <c r="K148"/>
  <c r="I148"/>
  <c r="H148"/>
  <c r="R147"/>
  <c r="L147"/>
  <c r="K147"/>
  <c r="I147"/>
  <c r="H147"/>
  <c r="J147" s="1"/>
  <c r="R146"/>
  <c r="L146"/>
  <c r="K146"/>
  <c r="I146"/>
  <c r="H146"/>
  <c r="J146" s="1"/>
  <c r="R145"/>
  <c r="L145"/>
  <c r="K145"/>
  <c r="I145"/>
  <c r="H145"/>
  <c r="R144"/>
  <c r="L144"/>
  <c r="K144"/>
  <c r="I144"/>
  <c r="H144"/>
  <c r="R143"/>
  <c r="L143"/>
  <c r="K143"/>
  <c r="I143"/>
  <c r="H143"/>
  <c r="R142"/>
  <c r="L142"/>
  <c r="K142"/>
  <c r="I142"/>
  <c r="H142"/>
  <c r="R141"/>
  <c r="L141"/>
  <c r="K141"/>
  <c r="Q141" s="1"/>
  <c r="J141"/>
  <c r="R140"/>
  <c r="L140"/>
  <c r="K140"/>
  <c r="I140"/>
  <c r="H140"/>
  <c r="J140" s="1"/>
  <c r="R139"/>
  <c r="L139"/>
  <c r="K139"/>
  <c r="J139"/>
  <c r="R138"/>
  <c r="L138"/>
  <c r="K138"/>
  <c r="I138"/>
  <c r="H138"/>
  <c r="R137"/>
  <c r="L137"/>
  <c r="K137"/>
  <c r="I137"/>
  <c r="H137"/>
  <c r="R136"/>
  <c r="L136"/>
  <c r="K136"/>
  <c r="I136"/>
  <c r="H136"/>
  <c r="R135"/>
  <c r="L135"/>
  <c r="K135"/>
  <c r="I135"/>
  <c r="H135"/>
  <c r="R134"/>
  <c r="L134"/>
  <c r="K134"/>
  <c r="I134"/>
  <c r="H134"/>
  <c r="R133"/>
  <c r="L133"/>
  <c r="K133"/>
  <c r="I133"/>
  <c r="H133"/>
  <c r="R132"/>
  <c r="L132"/>
  <c r="K132"/>
  <c r="I132"/>
  <c r="H132"/>
  <c r="R131"/>
  <c r="L131"/>
  <c r="K131"/>
  <c r="R130"/>
  <c r="L130"/>
  <c r="K130"/>
  <c r="I130"/>
  <c r="H130"/>
  <c r="J130" s="1"/>
  <c r="R129"/>
  <c r="L129"/>
  <c r="K129"/>
  <c r="I129"/>
  <c r="H129"/>
  <c r="R128"/>
  <c r="L128"/>
  <c r="K128"/>
  <c r="I128"/>
  <c r="H128"/>
  <c r="J128" s="1"/>
  <c r="R127"/>
  <c r="L127"/>
  <c r="K127"/>
  <c r="I127"/>
  <c r="H127"/>
  <c r="R126"/>
  <c r="L126"/>
  <c r="K126"/>
  <c r="I126"/>
  <c r="H126"/>
  <c r="J126" s="1"/>
  <c r="R125"/>
  <c r="L125"/>
  <c r="K125"/>
  <c r="I125"/>
  <c r="H125"/>
  <c r="R124"/>
  <c r="L124"/>
  <c r="K124"/>
  <c r="I124"/>
  <c r="H124"/>
  <c r="J124" s="1"/>
  <c r="R123"/>
  <c r="L123"/>
  <c r="K123"/>
  <c r="I123"/>
  <c r="H123"/>
  <c r="R122"/>
  <c r="L122"/>
  <c r="K122"/>
  <c r="I122"/>
  <c r="H122"/>
  <c r="J122" s="1"/>
  <c r="R121"/>
  <c r="L121"/>
  <c r="K121"/>
  <c r="I121"/>
  <c r="H121"/>
  <c r="R120"/>
  <c r="L120"/>
  <c r="K120"/>
  <c r="I120"/>
  <c r="H120"/>
  <c r="J120" s="1"/>
  <c r="R119"/>
  <c r="L119"/>
  <c r="K119"/>
  <c r="I119"/>
  <c r="H119"/>
  <c r="R118"/>
  <c r="L118"/>
  <c r="K118"/>
  <c r="I118"/>
  <c r="H118"/>
  <c r="J118" s="1"/>
  <c r="R117"/>
  <c r="L117"/>
  <c r="K117"/>
  <c r="I117"/>
  <c r="H117"/>
  <c r="R116"/>
  <c r="L116"/>
  <c r="K116"/>
  <c r="I116"/>
  <c r="H116"/>
  <c r="J116" s="1"/>
  <c r="R115"/>
  <c r="L115"/>
  <c r="K115"/>
  <c r="I115"/>
  <c r="H115"/>
  <c r="R114"/>
  <c r="L114"/>
  <c r="K114"/>
  <c r="I114"/>
  <c r="H114"/>
  <c r="J114" s="1"/>
  <c r="R113"/>
  <c r="L113"/>
  <c r="K113"/>
  <c r="I113"/>
  <c r="H113"/>
  <c r="R112"/>
  <c r="L112"/>
  <c r="K112"/>
  <c r="I112"/>
  <c r="H112"/>
  <c r="J112" s="1"/>
  <c r="R111"/>
  <c r="L111"/>
  <c r="K111"/>
  <c r="I111"/>
  <c r="H111"/>
  <c r="R110"/>
  <c r="L110"/>
  <c r="K110"/>
  <c r="I110"/>
  <c r="H110"/>
  <c r="J110" s="1"/>
  <c r="R109"/>
  <c r="L109"/>
  <c r="K109"/>
  <c r="I109"/>
  <c r="H109"/>
  <c r="R108"/>
  <c r="L108"/>
  <c r="K108"/>
  <c r="I108"/>
  <c r="H108"/>
  <c r="J108" s="1"/>
  <c r="R107"/>
  <c r="L107"/>
  <c r="K107"/>
  <c r="I107"/>
  <c r="H107"/>
  <c r="R106"/>
  <c r="L106"/>
  <c r="K106"/>
  <c r="I106"/>
  <c r="H106"/>
  <c r="J106" s="1"/>
  <c r="R105"/>
  <c r="L105"/>
  <c r="K105"/>
  <c r="I105"/>
  <c r="H105"/>
  <c r="R104"/>
  <c r="L104"/>
  <c r="K104"/>
  <c r="I104"/>
  <c r="H104"/>
  <c r="J104" s="1"/>
  <c r="R103"/>
  <c r="L103"/>
  <c r="K103"/>
  <c r="I103"/>
  <c r="H103"/>
  <c r="R102"/>
  <c r="L102"/>
  <c r="K102"/>
  <c r="I102"/>
  <c r="H102"/>
  <c r="J102" s="1"/>
  <c r="R101"/>
  <c r="L101"/>
  <c r="K101"/>
  <c r="I101"/>
  <c r="H101"/>
  <c r="R100"/>
  <c r="L100"/>
  <c r="K100"/>
  <c r="I100"/>
  <c r="H100"/>
  <c r="J100" s="1"/>
  <c r="R99"/>
  <c r="L99"/>
  <c r="K99"/>
  <c r="I99"/>
  <c r="H99"/>
  <c r="R98"/>
  <c r="L98"/>
  <c r="K98"/>
  <c r="I98"/>
  <c r="H98"/>
  <c r="J98" s="1"/>
  <c r="R97"/>
  <c r="L97"/>
  <c r="K97"/>
  <c r="I97"/>
  <c r="H97"/>
  <c r="R96"/>
  <c r="L96"/>
  <c r="K96"/>
  <c r="I96"/>
  <c r="H96"/>
  <c r="J96" s="1"/>
  <c r="R95"/>
  <c r="L95"/>
  <c r="K95"/>
  <c r="I95"/>
  <c r="H95"/>
  <c r="R94"/>
  <c r="L94"/>
  <c r="K94"/>
  <c r="I94"/>
  <c r="H94"/>
  <c r="J94" s="1"/>
  <c r="R93"/>
  <c r="L93"/>
  <c r="K93"/>
  <c r="I93"/>
  <c r="H93"/>
  <c r="R92"/>
  <c r="L92"/>
  <c r="K92"/>
  <c r="I92"/>
  <c r="H92"/>
  <c r="J92" s="1"/>
  <c r="R91"/>
  <c r="L91"/>
  <c r="K91"/>
  <c r="I91"/>
  <c r="H91"/>
  <c r="R90"/>
  <c r="L90"/>
  <c r="K90"/>
  <c r="I90"/>
  <c r="H90"/>
  <c r="J90" s="1"/>
  <c r="R89"/>
  <c r="L89"/>
  <c r="K89"/>
  <c r="I89"/>
  <c r="H89"/>
  <c r="R88"/>
  <c r="L88"/>
  <c r="K88"/>
  <c r="I88"/>
  <c r="H88"/>
  <c r="J88" s="1"/>
  <c r="R87"/>
  <c r="L87"/>
  <c r="K87"/>
  <c r="I87"/>
  <c r="H87"/>
  <c r="R86"/>
  <c r="L86"/>
  <c r="K86"/>
  <c r="I86"/>
  <c r="H86"/>
  <c r="J86" s="1"/>
  <c r="R85"/>
  <c r="L85"/>
  <c r="K85"/>
  <c r="I85"/>
  <c r="H85"/>
  <c r="R84"/>
  <c r="L84"/>
  <c r="K84"/>
  <c r="I84"/>
  <c r="H84"/>
  <c r="J84" s="1"/>
  <c r="R83"/>
  <c r="L83"/>
  <c r="K83"/>
  <c r="I83"/>
  <c r="H83"/>
  <c r="R82"/>
  <c r="L82"/>
  <c r="K82"/>
  <c r="I82"/>
  <c r="H82"/>
  <c r="J82" s="1"/>
  <c r="R81"/>
  <c r="L81"/>
  <c r="K81"/>
  <c r="I81"/>
  <c r="H81"/>
  <c r="R80"/>
  <c r="L80"/>
  <c r="K80"/>
  <c r="I80"/>
  <c r="H80"/>
  <c r="R79"/>
  <c r="L79"/>
  <c r="K79"/>
  <c r="I79"/>
  <c r="H79"/>
  <c r="J79" s="1"/>
  <c r="R78"/>
  <c r="L78"/>
  <c r="K78"/>
  <c r="I78"/>
  <c r="H78"/>
  <c r="R77"/>
  <c r="L77"/>
  <c r="K77"/>
  <c r="I77"/>
  <c r="H77"/>
  <c r="J77" s="1"/>
  <c r="R76"/>
  <c r="L76"/>
  <c r="K76"/>
  <c r="I76"/>
  <c r="H76"/>
  <c r="R75"/>
  <c r="L75"/>
  <c r="K75"/>
  <c r="I75"/>
  <c r="H75"/>
  <c r="J75" s="1"/>
  <c r="R74"/>
  <c r="L74"/>
  <c r="K74"/>
  <c r="I74"/>
  <c r="H74"/>
  <c r="R73"/>
  <c r="L73"/>
  <c r="K73"/>
  <c r="I73"/>
  <c r="H73"/>
  <c r="J73" s="1"/>
  <c r="R72"/>
  <c r="L72"/>
  <c r="K72"/>
  <c r="I72"/>
  <c r="H72"/>
  <c r="R71"/>
  <c r="L71"/>
  <c r="K71"/>
  <c r="I71"/>
  <c r="H71"/>
  <c r="J71" s="1"/>
  <c r="R70"/>
  <c r="L70"/>
  <c r="K70"/>
  <c r="I70"/>
  <c r="H70"/>
  <c r="R69"/>
  <c r="L69"/>
  <c r="K69"/>
  <c r="I69"/>
  <c r="H69"/>
  <c r="J69" s="1"/>
  <c r="R68"/>
  <c r="L68"/>
  <c r="K68"/>
  <c r="I68"/>
  <c r="H68"/>
  <c r="R67"/>
  <c r="L67"/>
  <c r="K67"/>
  <c r="I67"/>
  <c r="H67"/>
  <c r="J67" s="1"/>
  <c r="R66"/>
  <c r="L66"/>
  <c r="K66"/>
  <c r="I66"/>
  <c r="H66"/>
  <c r="R65"/>
  <c r="L65"/>
  <c r="K65"/>
  <c r="I65"/>
  <c r="H65"/>
  <c r="J65" s="1"/>
  <c r="R64"/>
  <c r="L64"/>
  <c r="K64"/>
  <c r="I64"/>
  <c r="H64"/>
  <c r="R63"/>
  <c r="L63"/>
  <c r="K63"/>
  <c r="I63"/>
  <c r="H63"/>
  <c r="J63" s="1"/>
  <c r="R62"/>
  <c r="L62"/>
  <c r="K62"/>
  <c r="I62"/>
  <c r="H62"/>
  <c r="R61"/>
  <c r="L61"/>
  <c r="K61"/>
  <c r="I61"/>
  <c r="H61"/>
  <c r="J61" s="1"/>
  <c r="R60"/>
  <c r="L60"/>
  <c r="K60"/>
  <c r="I60"/>
  <c r="H60"/>
  <c r="R59"/>
  <c r="L59"/>
  <c r="K59"/>
  <c r="Q59" s="1"/>
  <c r="J59"/>
  <c r="R58"/>
  <c r="L58"/>
  <c r="K58"/>
  <c r="I58"/>
  <c r="H58"/>
  <c r="R57"/>
  <c r="L57"/>
  <c r="K57"/>
  <c r="I57"/>
  <c r="H57"/>
  <c r="R56"/>
  <c r="L56"/>
  <c r="K56"/>
  <c r="I56"/>
  <c r="H56"/>
  <c r="R55"/>
  <c r="L55"/>
  <c r="K55"/>
  <c r="I55"/>
  <c r="H55"/>
  <c r="R54"/>
  <c r="L54"/>
  <c r="K54"/>
  <c r="I54"/>
  <c r="H54"/>
  <c r="R53"/>
  <c r="L53"/>
  <c r="K53"/>
  <c r="I53"/>
  <c r="H53"/>
  <c r="R52"/>
  <c r="L52"/>
  <c r="K52"/>
  <c r="I52"/>
  <c r="H52"/>
  <c r="R51"/>
  <c r="L51"/>
  <c r="K51"/>
  <c r="J51"/>
  <c r="R50"/>
  <c r="L50"/>
  <c r="K50"/>
  <c r="I50"/>
  <c r="H50"/>
  <c r="R49"/>
  <c r="L49"/>
  <c r="K49"/>
  <c r="R48"/>
  <c r="L48"/>
  <c r="K48"/>
  <c r="I48"/>
  <c r="H48"/>
  <c r="J48" s="1"/>
  <c r="R47"/>
  <c r="L47"/>
  <c r="K47"/>
  <c r="I47"/>
  <c r="H47"/>
  <c r="R46"/>
  <c r="L46"/>
  <c r="K46"/>
  <c r="I46"/>
  <c r="H46"/>
  <c r="J46" s="1"/>
  <c r="R45"/>
  <c r="L45"/>
  <c r="K45"/>
  <c r="I45"/>
  <c r="H45"/>
  <c r="R44"/>
  <c r="L44"/>
  <c r="K44"/>
  <c r="I44"/>
  <c r="H44"/>
  <c r="J44" s="1"/>
  <c r="R43"/>
  <c r="L43"/>
  <c r="K43"/>
  <c r="I43"/>
  <c r="H43"/>
  <c r="R42"/>
  <c r="L42"/>
  <c r="K42"/>
  <c r="I42"/>
  <c r="H42"/>
  <c r="J42" s="1"/>
  <c r="R41"/>
  <c r="L41"/>
  <c r="K41"/>
  <c r="I41"/>
  <c r="H41"/>
  <c r="R40"/>
  <c r="L40"/>
  <c r="K40"/>
  <c r="R39"/>
  <c r="L39"/>
  <c r="K39"/>
  <c r="I39"/>
  <c r="H39"/>
  <c r="R38"/>
  <c r="L38"/>
  <c r="K38"/>
  <c r="I38"/>
  <c r="H38"/>
  <c r="R37"/>
  <c r="L37"/>
  <c r="K37"/>
  <c r="I37"/>
  <c r="H37"/>
  <c r="R36"/>
  <c r="L36"/>
  <c r="K36"/>
  <c r="I36"/>
  <c r="H36"/>
  <c r="R35"/>
  <c r="L35"/>
  <c r="K35"/>
  <c r="I35"/>
  <c r="H35"/>
  <c r="R34"/>
  <c r="L34"/>
  <c r="K34"/>
  <c r="I34"/>
  <c r="H34"/>
  <c r="R33"/>
  <c r="L33"/>
  <c r="K33"/>
  <c r="I33"/>
  <c r="H33"/>
  <c r="R32"/>
  <c r="L32"/>
  <c r="K32"/>
  <c r="I32"/>
  <c r="H32"/>
  <c r="R31"/>
  <c r="L31"/>
  <c r="K31"/>
  <c r="I31"/>
  <c r="H31"/>
  <c r="R30"/>
  <c r="L30"/>
  <c r="K30"/>
  <c r="I30"/>
  <c r="H30"/>
  <c r="R29"/>
  <c r="L29"/>
  <c r="K29"/>
  <c r="I29"/>
  <c r="H29"/>
  <c r="R28"/>
  <c r="L28"/>
  <c r="K28"/>
  <c r="I28"/>
  <c r="H28"/>
  <c r="R27"/>
  <c r="L27"/>
  <c r="K27"/>
  <c r="I27"/>
  <c r="H27"/>
  <c r="R26"/>
  <c r="L26"/>
  <c r="K26"/>
  <c r="I26"/>
  <c r="H26"/>
  <c r="R25"/>
  <c r="L25"/>
  <c r="K25"/>
  <c r="I25"/>
  <c r="H25"/>
  <c r="R24"/>
  <c r="L24"/>
  <c r="K24"/>
  <c r="I24"/>
  <c r="H24"/>
  <c r="R23"/>
  <c r="L23"/>
  <c r="K23"/>
  <c r="I23"/>
  <c r="H23"/>
  <c r="R22"/>
  <c r="L22"/>
  <c r="K22"/>
  <c r="R21"/>
  <c r="L21"/>
  <c r="K21"/>
  <c r="I21"/>
  <c r="H21"/>
  <c r="J21" s="1"/>
  <c r="R20"/>
  <c r="L20"/>
  <c r="K20"/>
  <c r="I20"/>
  <c r="H20"/>
  <c r="J20" s="1"/>
  <c r="R19"/>
  <c r="L19"/>
  <c r="K19"/>
  <c r="I19"/>
  <c r="H19"/>
  <c r="J19" s="1"/>
  <c r="R18"/>
  <c r="L18"/>
  <c r="K18"/>
  <c r="I18"/>
  <c r="H18"/>
  <c r="J18" s="1"/>
  <c r="R17"/>
  <c r="L17"/>
  <c r="K17"/>
  <c r="J17"/>
  <c r="R16"/>
  <c r="L16"/>
  <c r="K16"/>
  <c r="I16"/>
  <c r="H16"/>
  <c r="J16" s="1"/>
  <c r="R15"/>
  <c r="L15"/>
  <c r="K15"/>
  <c r="I15"/>
  <c r="H15"/>
  <c r="J15" s="1"/>
  <c r="R14"/>
  <c r="L14"/>
  <c r="K14"/>
  <c r="I14"/>
  <c r="H14"/>
  <c r="J14" s="1"/>
  <c r="R13"/>
  <c r="L13"/>
  <c r="K13"/>
  <c r="I13"/>
  <c r="H13"/>
  <c r="J13" s="1"/>
  <c r="R12"/>
  <c r="L12"/>
  <c r="K12"/>
  <c r="I12"/>
  <c r="H12"/>
  <c r="J12" s="1"/>
  <c r="R11"/>
  <c r="L11"/>
  <c r="K11"/>
  <c r="I11"/>
  <c r="H11"/>
  <c r="J11" s="1"/>
  <c r="R10"/>
  <c r="L10"/>
  <c r="L1" s="1"/>
  <c r="K10"/>
  <c r="Q9"/>
  <c r="L9"/>
  <c r="K9"/>
  <c r="A7"/>
  <c r="N6"/>
  <c r="N58" s="1"/>
  <c r="M6"/>
  <c r="O2"/>
  <c r="P1"/>
  <c r="K1"/>
  <c r="I1"/>
  <c r="G1"/>
  <c r="F1"/>
  <c r="E1"/>
  <c r="D1"/>
  <c r="C1"/>
  <c r="B1"/>
  <c r="M235" l="1"/>
  <c r="M234"/>
  <c r="M233"/>
  <c r="M232"/>
  <c r="M231"/>
  <c r="M230"/>
  <c r="M229"/>
  <c r="M228"/>
  <c r="M227"/>
  <c r="M226"/>
  <c r="M225"/>
  <c r="M196"/>
  <c r="M195"/>
  <c r="M194"/>
  <c r="M193"/>
  <c r="M192"/>
  <c r="M191"/>
  <c r="M274"/>
  <c r="M273"/>
  <c r="M272"/>
  <c r="M271"/>
  <c r="M270"/>
  <c r="M269"/>
  <c r="M268"/>
  <c r="M267"/>
  <c r="M262"/>
  <c r="M261"/>
  <c r="M260"/>
  <c r="M259"/>
  <c r="M258"/>
  <c r="M257"/>
  <c r="M256"/>
  <c r="M255"/>
  <c r="M254"/>
  <c r="M253"/>
  <c r="M252"/>
  <c r="M251"/>
  <c r="M250"/>
  <c r="M248"/>
  <c r="M247"/>
  <c r="M246"/>
  <c r="M245"/>
  <c r="M218"/>
  <c r="M217"/>
  <c r="M216"/>
  <c r="M215"/>
  <c r="M214"/>
  <c r="M213"/>
  <c r="M212"/>
  <c r="M211"/>
  <c r="M210"/>
  <c r="M209"/>
  <c r="M208"/>
  <c r="M207"/>
  <c r="M206"/>
  <c r="M190"/>
  <c r="M151"/>
  <c r="M131"/>
  <c r="M51"/>
  <c r="M49"/>
  <c r="M22"/>
  <c r="M173"/>
  <c r="M171"/>
  <c r="M169"/>
  <c r="M167"/>
  <c r="M165"/>
  <c r="M163"/>
  <c r="M161"/>
  <c r="M159"/>
  <c r="M157"/>
  <c r="M155"/>
  <c r="M153"/>
  <c r="M150"/>
  <c r="M148"/>
  <c r="M129"/>
  <c r="M127"/>
  <c r="M125"/>
  <c r="M123"/>
  <c r="M121"/>
  <c r="M119"/>
  <c r="M117"/>
  <c r="M115"/>
  <c r="M113"/>
  <c r="M111"/>
  <c r="M109"/>
  <c r="M107"/>
  <c r="M105"/>
  <c r="M103"/>
  <c r="M101"/>
  <c r="M99"/>
  <c r="M97"/>
  <c r="M95"/>
  <c r="M93"/>
  <c r="M91"/>
  <c r="M89"/>
  <c r="M87"/>
  <c r="M85"/>
  <c r="M83"/>
  <c r="M81"/>
  <c r="M174"/>
  <c r="M172"/>
  <c r="M170"/>
  <c r="M168"/>
  <c r="M166"/>
  <c r="M164"/>
  <c r="M162"/>
  <c r="M160"/>
  <c r="M158"/>
  <c r="M156"/>
  <c r="M154"/>
  <c r="M149"/>
  <c r="M147"/>
  <c r="M140"/>
  <c r="M130"/>
  <c r="M128"/>
  <c r="M126"/>
  <c r="M124"/>
  <c r="M122"/>
  <c r="M120"/>
  <c r="M118"/>
  <c r="M116"/>
  <c r="M114"/>
  <c r="M112"/>
  <c r="M110"/>
  <c r="M108"/>
  <c r="M106"/>
  <c r="M104"/>
  <c r="M102"/>
  <c r="H1"/>
  <c r="M10"/>
  <c r="M11"/>
  <c r="M12"/>
  <c r="M13"/>
  <c r="M14"/>
  <c r="M15"/>
  <c r="M16"/>
  <c r="M17"/>
  <c r="M18"/>
  <c r="M19"/>
  <c r="M20"/>
  <c r="N21"/>
  <c r="N22"/>
  <c r="N23"/>
  <c r="N24"/>
  <c r="N25"/>
  <c r="N26"/>
  <c r="N27"/>
  <c r="N28"/>
  <c r="N29"/>
  <c r="N30"/>
  <c r="N31"/>
  <c r="N32"/>
  <c r="N33"/>
  <c r="N34"/>
  <c r="N35"/>
  <c r="N36"/>
  <c r="N37"/>
  <c r="N38"/>
  <c r="N39"/>
  <c r="J41"/>
  <c r="M41"/>
  <c r="N42"/>
  <c r="J43"/>
  <c r="M43"/>
  <c r="N44"/>
  <c r="J45"/>
  <c r="M45"/>
  <c r="N46"/>
  <c r="J47"/>
  <c r="M47"/>
  <c r="N48"/>
  <c r="N49"/>
  <c r="N50"/>
  <c r="N51"/>
  <c r="N52"/>
  <c r="N53"/>
  <c r="N54"/>
  <c r="N55"/>
  <c r="N56"/>
  <c r="N57"/>
  <c r="N60"/>
  <c r="M61"/>
  <c r="N62"/>
  <c r="M63"/>
  <c r="N64"/>
  <c r="M65"/>
  <c r="N66"/>
  <c r="M67"/>
  <c r="N68"/>
  <c r="M69"/>
  <c r="N70"/>
  <c r="M71"/>
  <c r="N72"/>
  <c r="M73"/>
  <c r="N74"/>
  <c r="M75"/>
  <c r="N76"/>
  <c r="M77"/>
  <c r="N78"/>
  <c r="M79"/>
  <c r="N80"/>
  <c r="N81"/>
  <c r="N83"/>
  <c r="N85"/>
  <c r="N87"/>
  <c r="N89"/>
  <c r="N91"/>
  <c r="N93"/>
  <c r="N95"/>
  <c r="N97"/>
  <c r="N99"/>
  <c r="N267"/>
  <c r="N245"/>
  <c r="N206"/>
  <c r="N190"/>
  <c r="N266"/>
  <c r="N265"/>
  <c r="N244"/>
  <c r="N243"/>
  <c r="N225"/>
  <c r="N205"/>
  <c r="N191"/>
  <c r="N153"/>
  <c r="N40"/>
  <c r="N145"/>
  <c r="N144"/>
  <c r="N143"/>
  <c r="N142"/>
  <c r="N138"/>
  <c r="N137"/>
  <c r="N136"/>
  <c r="N135"/>
  <c r="N134"/>
  <c r="N133"/>
  <c r="N132"/>
  <c r="N131"/>
  <c r="N152"/>
  <c r="N151"/>
  <c r="N10"/>
  <c r="N11"/>
  <c r="N12"/>
  <c r="N13"/>
  <c r="N14"/>
  <c r="N15"/>
  <c r="N16"/>
  <c r="N17"/>
  <c r="N18"/>
  <c r="N19"/>
  <c r="N20"/>
  <c r="M21"/>
  <c r="O21" s="1"/>
  <c r="Q21" s="1"/>
  <c r="M23"/>
  <c r="O23" s="1"/>
  <c r="Q23" s="1"/>
  <c r="J23"/>
  <c r="J1" s="1"/>
  <c r="M24"/>
  <c r="O24" s="1"/>
  <c r="Q24" s="1"/>
  <c r="J24"/>
  <c r="M25"/>
  <c r="O25" s="1"/>
  <c r="Q25" s="1"/>
  <c r="J25"/>
  <c r="M26"/>
  <c r="O26" s="1"/>
  <c r="Q26" s="1"/>
  <c r="J26"/>
  <c r="M27"/>
  <c r="O27" s="1"/>
  <c r="Q27" s="1"/>
  <c r="J27"/>
  <c r="M28"/>
  <c r="O28" s="1"/>
  <c r="Q28" s="1"/>
  <c r="J28"/>
  <c r="M29"/>
  <c r="O29" s="1"/>
  <c r="Q29" s="1"/>
  <c r="J29"/>
  <c r="M30"/>
  <c r="O30" s="1"/>
  <c r="Q30" s="1"/>
  <c r="J30"/>
  <c r="M31"/>
  <c r="O31" s="1"/>
  <c r="Q31" s="1"/>
  <c r="J31"/>
  <c r="M32"/>
  <c r="O32" s="1"/>
  <c r="Q32" s="1"/>
  <c r="J32"/>
  <c r="M33"/>
  <c r="O33" s="1"/>
  <c r="Q33" s="1"/>
  <c r="J33"/>
  <c r="M34"/>
  <c r="O34" s="1"/>
  <c r="Q34" s="1"/>
  <c r="J34"/>
  <c r="M35"/>
  <c r="O35" s="1"/>
  <c r="Q35" s="1"/>
  <c r="J35"/>
  <c r="M36"/>
  <c r="O36" s="1"/>
  <c r="Q36" s="1"/>
  <c r="J36"/>
  <c r="M37"/>
  <c r="O37" s="1"/>
  <c r="Q37" s="1"/>
  <c r="J37"/>
  <c r="M38"/>
  <c r="O38" s="1"/>
  <c r="Q38" s="1"/>
  <c r="J38"/>
  <c r="M39"/>
  <c r="O39" s="1"/>
  <c r="Q39" s="1"/>
  <c r="J39"/>
  <c r="Q40"/>
  <c r="M40"/>
  <c r="O40" s="1"/>
  <c r="N41"/>
  <c r="M42"/>
  <c r="O42" s="1"/>
  <c r="Q42" s="1"/>
  <c r="N43"/>
  <c r="Q44"/>
  <c r="M44"/>
  <c r="O44" s="1"/>
  <c r="N45"/>
  <c r="M46"/>
  <c r="O46" s="1"/>
  <c r="Q46" s="1"/>
  <c r="N47"/>
  <c r="Q48"/>
  <c r="M48"/>
  <c r="O48" s="1"/>
  <c r="M50"/>
  <c r="O50" s="1"/>
  <c r="Q50" s="1"/>
  <c r="J50"/>
  <c r="M52"/>
  <c r="O52" s="1"/>
  <c r="Q52" s="1"/>
  <c r="J52"/>
  <c r="M53"/>
  <c r="O53" s="1"/>
  <c r="Q53" s="1"/>
  <c r="J53"/>
  <c r="M54"/>
  <c r="O54" s="1"/>
  <c r="Q54" s="1"/>
  <c r="J54"/>
  <c r="M55"/>
  <c r="O55" s="1"/>
  <c r="Q55" s="1"/>
  <c r="J55"/>
  <c r="M56"/>
  <c r="O56" s="1"/>
  <c r="Q56" s="1"/>
  <c r="J56"/>
  <c r="M57"/>
  <c r="O57" s="1"/>
  <c r="Q57" s="1"/>
  <c r="J57"/>
  <c r="M58"/>
  <c r="O58" s="1"/>
  <c r="Q58" s="1"/>
  <c r="J58"/>
  <c r="J60"/>
  <c r="M60"/>
  <c r="O60" s="1"/>
  <c r="Q60" s="1"/>
  <c r="N61"/>
  <c r="J62"/>
  <c r="M62"/>
  <c r="O62" s="1"/>
  <c r="Q62" s="1"/>
  <c r="N63"/>
  <c r="J64"/>
  <c r="M64"/>
  <c r="O64" s="1"/>
  <c r="Q64" s="1"/>
  <c r="N65"/>
  <c r="J66"/>
  <c r="M66"/>
  <c r="O66" s="1"/>
  <c r="Q66" s="1"/>
  <c r="N67"/>
  <c r="J68"/>
  <c r="M68"/>
  <c r="O68" s="1"/>
  <c r="Q68" s="1"/>
  <c r="N69"/>
  <c r="J70"/>
  <c r="M70"/>
  <c r="O70" s="1"/>
  <c r="Q70" s="1"/>
  <c r="N71"/>
  <c r="J72"/>
  <c r="M72"/>
  <c r="O72" s="1"/>
  <c r="Q72" s="1"/>
  <c r="N73"/>
  <c r="J74"/>
  <c r="M74"/>
  <c r="O74" s="1"/>
  <c r="Q74" s="1"/>
  <c r="N75"/>
  <c r="J76"/>
  <c r="M76"/>
  <c r="O76" s="1"/>
  <c r="Q76" s="1"/>
  <c r="N77"/>
  <c r="J78"/>
  <c r="M78"/>
  <c r="O78" s="1"/>
  <c r="Q78" s="1"/>
  <c r="N79"/>
  <c r="J80"/>
  <c r="M80"/>
  <c r="O80" s="1"/>
  <c r="Q80" s="1"/>
  <c r="M82"/>
  <c r="M84"/>
  <c r="M86"/>
  <c r="M88"/>
  <c r="M90"/>
  <c r="M92"/>
  <c r="M94"/>
  <c r="M96"/>
  <c r="M98"/>
  <c r="M100"/>
  <c r="N101"/>
  <c r="N103"/>
  <c r="N105"/>
  <c r="N107"/>
  <c r="N109"/>
  <c r="N111"/>
  <c r="N113"/>
  <c r="N115"/>
  <c r="N117"/>
  <c r="N119"/>
  <c r="N121"/>
  <c r="N123"/>
  <c r="N125"/>
  <c r="N127"/>
  <c r="N129"/>
  <c r="M132"/>
  <c r="O132" s="1"/>
  <c r="Q132" s="1"/>
  <c r="J132"/>
  <c r="M133"/>
  <c r="O133" s="1"/>
  <c r="Q133" s="1"/>
  <c r="J133"/>
  <c r="M134"/>
  <c r="O134" s="1"/>
  <c r="Q134" s="1"/>
  <c r="J134"/>
  <c r="M135"/>
  <c r="O135" s="1"/>
  <c r="Q135" s="1"/>
  <c r="J135"/>
  <c r="M136"/>
  <c r="O136" s="1"/>
  <c r="Q136" s="1"/>
  <c r="J136"/>
  <c r="M137"/>
  <c r="O137" s="1"/>
  <c r="Q137" s="1"/>
  <c r="J137"/>
  <c r="M138"/>
  <c r="O138" s="1"/>
  <c r="Q138" s="1"/>
  <c r="J138"/>
  <c r="M142"/>
  <c r="O142" s="1"/>
  <c r="Q142" s="1"/>
  <c r="J142"/>
  <c r="M143"/>
  <c r="O143" s="1"/>
  <c r="Q143" s="1"/>
  <c r="J143"/>
  <c r="M144"/>
  <c r="O144" s="1"/>
  <c r="Q144" s="1"/>
  <c r="J144"/>
  <c r="M145"/>
  <c r="O145" s="1"/>
  <c r="Q145" s="1"/>
  <c r="J145"/>
  <c r="N148"/>
  <c r="N150"/>
  <c r="N155"/>
  <c r="N157"/>
  <c r="N159"/>
  <c r="N161"/>
  <c r="N163"/>
  <c r="N165"/>
  <c r="N167"/>
  <c r="N169"/>
  <c r="N171"/>
  <c r="N173"/>
  <c r="N175"/>
  <c r="N177"/>
  <c r="N179"/>
  <c r="N181"/>
  <c r="N183"/>
  <c r="N185"/>
  <c r="M187"/>
  <c r="N188"/>
  <c r="M189"/>
  <c r="N192"/>
  <c r="N194"/>
  <c r="N196"/>
  <c r="M197"/>
  <c r="N198"/>
  <c r="M199"/>
  <c r="N200"/>
  <c r="M201"/>
  <c r="N202"/>
  <c r="M203"/>
  <c r="N204"/>
  <c r="M205"/>
  <c r="O205" s="1"/>
  <c r="Q205" s="1"/>
  <c r="N208"/>
  <c r="N210"/>
  <c r="N212"/>
  <c r="N214"/>
  <c r="N216"/>
  <c r="N218"/>
  <c r="N220"/>
  <c r="N222"/>
  <c r="N224"/>
  <c r="N226"/>
  <c r="N228"/>
  <c r="N230"/>
  <c r="N232"/>
  <c r="N234"/>
  <c r="N236"/>
  <c r="M237"/>
  <c r="N238"/>
  <c r="M239"/>
  <c r="N240"/>
  <c r="M241"/>
  <c r="N242"/>
  <c r="M243"/>
  <c r="O243" s="1"/>
  <c r="Q243" s="1"/>
  <c r="N246"/>
  <c r="N248"/>
  <c r="N250"/>
  <c r="N252"/>
  <c r="N254"/>
  <c r="N256"/>
  <c r="N258"/>
  <c r="N260"/>
  <c r="N262"/>
  <c r="M264"/>
  <c r="M265"/>
  <c r="O265" s="1"/>
  <c r="Q265" s="1"/>
  <c r="N268"/>
  <c r="N270"/>
  <c r="N272"/>
  <c r="N274"/>
  <c r="J81"/>
  <c r="N82"/>
  <c r="J83"/>
  <c r="N84"/>
  <c r="J85"/>
  <c r="N86"/>
  <c r="J87"/>
  <c r="N88"/>
  <c r="J89"/>
  <c r="N90"/>
  <c r="J91"/>
  <c r="N92"/>
  <c r="J93"/>
  <c r="N94"/>
  <c r="J95"/>
  <c r="N96"/>
  <c r="J97"/>
  <c r="N98"/>
  <c r="J99"/>
  <c r="N100"/>
  <c r="J101"/>
  <c r="N102"/>
  <c r="J103"/>
  <c r="N104"/>
  <c r="J105"/>
  <c r="N106"/>
  <c r="J107"/>
  <c r="N108"/>
  <c r="J109"/>
  <c r="N110"/>
  <c r="J111"/>
  <c r="N112"/>
  <c r="J113"/>
  <c r="N114"/>
  <c r="J115"/>
  <c r="N116"/>
  <c r="J117"/>
  <c r="N118"/>
  <c r="J119"/>
  <c r="N120"/>
  <c r="J121"/>
  <c r="N122"/>
  <c r="J123"/>
  <c r="N124"/>
  <c r="J125"/>
  <c r="N126"/>
  <c r="J127"/>
  <c r="N128"/>
  <c r="J129"/>
  <c r="N130"/>
  <c r="Q139"/>
  <c r="N140"/>
  <c r="Q146"/>
  <c r="N147"/>
  <c r="J148"/>
  <c r="N149"/>
  <c r="J150"/>
  <c r="M152"/>
  <c r="O152" s="1"/>
  <c r="Q152" s="1"/>
  <c r="J152"/>
  <c r="N154"/>
  <c r="J155"/>
  <c r="N156"/>
  <c r="J157"/>
  <c r="N158"/>
  <c r="J159"/>
  <c r="N160"/>
  <c r="J161"/>
  <c r="N162"/>
  <c r="J163"/>
  <c r="N164"/>
  <c r="J165"/>
  <c r="N166"/>
  <c r="J167"/>
  <c r="N168"/>
  <c r="J169"/>
  <c r="N170"/>
  <c r="J171"/>
  <c r="N172"/>
  <c r="J173"/>
  <c r="N174"/>
  <c r="J175"/>
  <c r="M175"/>
  <c r="O175" s="1"/>
  <c r="Q175"/>
  <c r="N176"/>
  <c r="N178"/>
  <c r="N180"/>
  <c r="N182"/>
  <c r="N184"/>
  <c r="N187"/>
  <c r="M188"/>
  <c r="O188" s="1"/>
  <c r="Q188" s="1"/>
  <c r="N189"/>
  <c r="N193"/>
  <c r="N195"/>
  <c r="N197"/>
  <c r="M198"/>
  <c r="O198" s="1"/>
  <c r="Q198" s="1"/>
  <c r="N199"/>
  <c r="M200"/>
  <c r="O200" s="1"/>
  <c r="Q200"/>
  <c r="N201"/>
  <c r="M202"/>
  <c r="O202" s="1"/>
  <c r="Q202" s="1"/>
  <c r="N203"/>
  <c r="M204"/>
  <c r="O204" s="1"/>
  <c r="Q204"/>
  <c r="N207"/>
  <c r="N209"/>
  <c r="N211"/>
  <c r="N213"/>
  <c r="N215"/>
  <c r="N217"/>
  <c r="N219"/>
  <c r="N221"/>
  <c r="N223"/>
  <c r="N227"/>
  <c r="N229"/>
  <c r="N231"/>
  <c r="N233"/>
  <c r="N235"/>
  <c r="M236"/>
  <c r="O236" s="1"/>
  <c r="Q236" s="1"/>
  <c r="N237"/>
  <c r="M238"/>
  <c r="O238" s="1"/>
  <c r="Q238"/>
  <c r="N239"/>
  <c r="M240"/>
  <c r="O240" s="1"/>
  <c r="Q240" s="1"/>
  <c r="N241"/>
  <c r="M242"/>
  <c r="O242" s="1"/>
  <c r="Q242"/>
  <c r="M244"/>
  <c r="O244" s="1"/>
  <c r="Q244" s="1"/>
  <c r="N247"/>
  <c r="N249"/>
  <c r="N251"/>
  <c r="N253"/>
  <c r="N255"/>
  <c r="N257"/>
  <c r="N259"/>
  <c r="N261"/>
  <c r="N263"/>
  <c r="N264"/>
  <c r="M266"/>
  <c r="O266" s="1"/>
  <c r="Q266" s="1"/>
  <c r="N269"/>
  <c r="N271"/>
  <c r="N273"/>
  <c r="N275"/>
  <c r="M176"/>
  <c r="O176" s="1"/>
  <c r="Q176" s="1"/>
  <c r="M177"/>
  <c r="O177" s="1"/>
  <c r="Q177" s="1"/>
  <c r="M178"/>
  <c r="O178" s="1"/>
  <c r="Q178" s="1"/>
  <c r="M179"/>
  <c r="O179" s="1"/>
  <c r="Q179" s="1"/>
  <c r="M180"/>
  <c r="O180" s="1"/>
  <c r="Q180" s="1"/>
  <c r="M181"/>
  <c r="O181" s="1"/>
  <c r="Q181" s="1"/>
  <c r="M182"/>
  <c r="O182" s="1"/>
  <c r="Q182" s="1"/>
  <c r="M183"/>
  <c r="O183" s="1"/>
  <c r="Q183" s="1"/>
  <c r="M184"/>
  <c r="O184" s="1"/>
  <c r="Q184" s="1"/>
  <c r="M185"/>
  <c r="O185" s="1"/>
  <c r="Q185" s="1"/>
  <c r="J187"/>
  <c r="J188"/>
  <c r="J189"/>
  <c r="J197"/>
  <c r="J198"/>
  <c r="J199"/>
  <c r="J200"/>
  <c r="J201"/>
  <c r="J202"/>
  <c r="J203"/>
  <c r="J204"/>
  <c r="J205"/>
  <c r="M219"/>
  <c r="O219" s="1"/>
  <c r="Q219" s="1"/>
  <c r="M220"/>
  <c r="O220" s="1"/>
  <c r="Q220" s="1"/>
  <c r="M221"/>
  <c r="O221" s="1"/>
  <c r="Q221" s="1"/>
  <c r="M222"/>
  <c r="O222" s="1"/>
  <c r="Q222" s="1"/>
  <c r="M223"/>
  <c r="O223" s="1"/>
  <c r="Q223" s="1"/>
  <c r="M224"/>
  <c r="O224" s="1"/>
  <c r="Q224" s="1"/>
  <c r="J236"/>
  <c r="J237"/>
  <c r="J238"/>
  <c r="J239"/>
  <c r="J240"/>
  <c r="J241"/>
  <c r="J242"/>
  <c r="J243"/>
  <c r="J244"/>
  <c r="M249"/>
  <c r="O249" s="1"/>
  <c r="Q249" s="1"/>
  <c r="M263"/>
  <c r="O263" s="1"/>
  <c r="Q263" s="1"/>
  <c r="J264"/>
  <c r="J265"/>
  <c r="J266"/>
  <c r="M275"/>
  <c r="O275" l="1"/>
  <c r="Q275" s="1"/>
  <c r="O264"/>
  <c r="Q264" s="1"/>
  <c r="O239"/>
  <c r="Q239" s="1"/>
  <c r="O201"/>
  <c r="Q201" s="1"/>
  <c r="O197"/>
  <c r="Q197" s="1"/>
  <c r="O189"/>
  <c r="Q189" s="1"/>
  <c r="N1"/>
  <c r="O77"/>
  <c r="Q77" s="1"/>
  <c r="O73"/>
  <c r="Q73" s="1"/>
  <c r="O69"/>
  <c r="Q69" s="1"/>
  <c r="O65"/>
  <c r="Q65" s="1"/>
  <c r="O61"/>
  <c r="Q61" s="1"/>
  <c r="O19"/>
  <c r="Q19" s="1"/>
  <c r="O17"/>
  <c r="Q17" s="1"/>
  <c r="O15"/>
  <c r="Q15" s="1"/>
  <c r="O13"/>
  <c r="Q13" s="1"/>
  <c r="O11"/>
  <c r="Q11" s="1"/>
  <c r="O102"/>
  <c r="Q102" s="1"/>
  <c r="O106"/>
  <c r="Q106" s="1"/>
  <c r="O110"/>
  <c r="Q110" s="1"/>
  <c r="O114"/>
  <c r="Q114" s="1"/>
  <c r="O118"/>
  <c r="Q118" s="1"/>
  <c r="O122"/>
  <c r="Q122" s="1"/>
  <c r="O126"/>
  <c r="Q126" s="1"/>
  <c r="O130"/>
  <c r="Q130" s="1"/>
  <c r="O147"/>
  <c r="Q147" s="1"/>
  <c r="O154"/>
  <c r="Q154" s="1"/>
  <c r="O158"/>
  <c r="Q158" s="1"/>
  <c r="O162"/>
  <c r="Q162" s="1"/>
  <c r="O166"/>
  <c r="Q166" s="1"/>
  <c r="O170"/>
  <c r="Q170" s="1"/>
  <c r="O174"/>
  <c r="Q174" s="1"/>
  <c r="O83"/>
  <c r="Q83" s="1"/>
  <c r="O87"/>
  <c r="Q87" s="1"/>
  <c r="O91"/>
  <c r="Q91" s="1"/>
  <c r="O95"/>
  <c r="Q95" s="1"/>
  <c r="O99"/>
  <c r="Q99" s="1"/>
  <c r="O103"/>
  <c r="Q103" s="1"/>
  <c r="O107"/>
  <c r="Q107" s="1"/>
  <c r="O111"/>
  <c r="Q111" s="1"/>
  <c r="O115"/>
  <c r="Q115" s="1"/>
  <c r="O119"/>
  <c r="Q119" s="1"/>
  <c r="O123"/>
  <c r="Q123" s="1"/>
  <c r="O127"/>
  <c r="Q127" s="1"/>
  <c r="O148"/>
  <c r="Q148" s="1"/>
  <c r="O153"/>
  <c r="Q153" s="1"/>
  <c r="O157"/>
  <c r="Q157" s="1"/>
  <c r="O161"/>
  <c r="Q161" s="1"/>
  <c r="O165"/>
  <c r="Q165" s="1"/>
  <c r="O169"/>
  <c r="Q169" s="1"/>
  <c r="O173"/>
  <c r="Q173" s="1"/>
  <c r="O49"/>
  <c r="Q49" s="1"/>
  <c r="O131"/>
  <c r="Q131" s="1"/>
  <c r="O190"/>
  <c r="Q190" s="1"/>
  <c r="O207"/>
  <c r="Q207" s="1"/>
  <c r="O209"/>
  <c r="Q209" s="1"/>
  <c r="O211"/>
  <c r="Q211" s="1"/>
  <c r="O213"/>
  <c r="Q213" s="1"/>
  <c r="O215"/>
  <c r="Q215" s="1"/>
  <c r="O217"/>
  <c r="Q217" s="1"/>
  <c r="O245"/>
  <c r="Q245" s="1"/>
  <c r="O247"/>
  <c r="Q247" s="1"/>
  <c r="O250"/>
  <c r="Q250" s="1"/>
  <c r="O252"/>
  <c r="Q252" s="1"/>
  <c r="O254"/>
  <c r="Q254" s="1"/>
  <c r="O256"/>
  <c r="Q256" s="1"/>
  <c r="O258"/>
  <c r="Q258" s="1"/>
  <c r="O260"/>
  <c r="Q260" s="1"/>
  <c r="O262"/>
  <c r="Q262" s="1"/>
  <c r="O268"/>
  <c r="Q268" s="1"/>
  <c r="O270"/>
  <c r="Q270" s="1"/>
  <c r="O272"/>
  <c r="Q272" s="1"/>
  <c r="O274"/>
  <c r="Q274" s="1"/>
  <c r="O192"/>
  <c r="Q192" s="1"/>
  <c r="O194"/>
  <c r="Q194" s="1"/>
  <c r="O196"/>
  <c r="Q196" s="1"/>
  <c r="O226"/>
  <c r="Q226" s="1"/>
  <c r="O228"/>
  <c r="Q228" s="1"/>
  <c r="O230"/>
  <c r="Q230" s="1"/>
  <c r="O232"/>
  <c r="Q232" s="1"/>
  <c r="O234"/>
  <c r="Q234" s="1"/>
  <c r="M1"/>
  <c r="O10"/>
  <c r="O241"/>
  <c r="Q241" s="1"/>
  <c r="O237"/>
  <c r="Q237" s="1"/>
  <c r="O203"/>
  <c r="Q203" s="1"/>
  <c r="O199"/>
  <c r="Q199" s="1"/>
  <c r="O187"/>
  <c r="Q187" s="1"/>
  <c r="O100"/>
  <c r="Q100" s="1"/>
  <c r="O98"/>
  <c r="Q98" s="1"/>
  <c r="O96"/>
  <c r="Q96" s="1"/>
  <c r="O94"/>
  <c r="Q94" s="1"/>
  <c r="O92"/>
  <c r="Q92" s="1"/>
  <c r="O90"/>
  <c r="Q90" s="1"/>
  <c r="O88"/>
  <c r="Q88" s="1"/>
  <c r="O86"/>
  <c r="Q86" s="1"/>
  <c r="O84"/>
  <c r="Q84" s="1"/>
  <c r="O82"/>
  <c r="Q82" s="1"/>
  <c r="O79"/>
  <c r="Q79" s="1"/>
  <c r="O75"/>
  <c r="Q75" s="1"/>
  <c r="O71"/>
  <c r="Q71" s="1"/>
  <c r="O67"/>
  <c r="Q67" s="1"/>
  <c r="O63"/>
  <c r="Q63" s="1"/>
  <c r="O47"/>
  <c r="Q47" s="1"/>
  <c r="O45"/>
  <c r="Q45" s="1"/>
  <c r="O43"/>
  <c r="Q43" s="1"/>
  <c r="O41"/>
  <c r="Q41" s="1"/>
  <c r="O20"/>
  <c r="Q20" s="1"/>
  <c r="O18"/>
  <c r="Q18" s="1"/>
  <c r="O16"/>
  <c r="Q16" s="1"/>
  <c r="O14"/>
  <c r="Q14" s="1"/>
  <c r="O12"/>
  <c r="Q12" s="1"/>
  <c r="O104"/>
  <c r="Q104" s="1"/>
  <c r="O108"/>
  <c r="Q108" s="1"/>
  <c r="O112"/>
  <c r="Q112" s="1"/>
  <c r="O116"/>
  <c r="Q116" s="1"/>
  <c r="O120"/>
  <c r="Q120" s="1"/>
  <c r="O124"/>
  <c r="Q124" s="1"/>
  <c r="O128"/>
  <c r="Q128" s="1"/>
  <c r="O140"/>
  <c r="Q140" s="1"/>
  <c r="O149"/>
  <c r="Q149" s="1"/>
  <c r="O156"/>
  <c r="Q156" s="1"/>
  <c r="O160"/>
  <c r="Q160" s="1"/>
  <c r="O164"/>
  <c r="Q164" s="1"/>
  <c r="O168"/>
  <c r="Q168" s="1"/>
  <c r="O172"/>
  <c r="Q172" s="1"/>
  <c r="O81"/>
  <c r="Q81" s="1"/>
  <c r="O85"/>
  <c r="Q85" s="1"/>
  <c r="O89"/>
  <c r="Q89" s="1"/>
  <c r="O93"/>
  <c r="Q93" s="1"/>
  <c r="O97"/>
  <c r="Q97" s="1"/>
  <c r="O101"/>
  <c r="Q101" s="1"/>
  <c r="O105"/>
  <c r="Q105" s="1"/>
  <c r="O109"/>
  <c r="Q109" s="1"/>
  <c r="O113"/>
  <c r="Q113" s="1"/>
  <c r="O117"/>
  <c r="Q117" s="1"/>
  <c r="O121"/>
  <c r="Q121" s="1"/>
  <c r="O125"/>
  <c r="Q125" s="1"/>
  <c r="O129"/>
  <c r="Q129" s="1"/>
  <c r="O150"/>
  <c r="Q150" s="1"/>
  <c r="O155"/>
  <c r="Q155" s="1"/>
  <c r="O159"/>
  <c r="Q159" s="1"/>
  <c r="O163"/>
  <c r="Q163" s="1"/>
  <c r="O167"/>
  <c r="Q167" s="1"/>
  <c r="O171"/>
  <c r="Q171" s="1"/>
  <c r="O22"/>
  <c r="Q22" s="1"/>
  <c r="O51"/>
  <c r="Q51" s="1"/>
  <c r="O151"/>
  <c r="Q151" s="1"/>
  <c r="O206"/>
  <c r="Q206" s="1"/>
  <c r="O208"/>
  <c r="Q208" s="1"/>
  <c r="O210"/>
  <c r="Q210" s="1"/>
  <c r="O212"/>
  <c r="Q212" s="1"/>
  <c r="O214"/>
  <c r="Q214" s="1"/>
  <c r="O216"/>
  <c r="Q216" s="1"/>
  <c r="O218"/>
  <c r="Q218" s="1"/>
  <c r="O246"/>
  <c r="Q246" s="1"/>
  <c r="O248"/>
  <c r="Q248" s="1"/>
  <c r="O251"/>
  <c r="Q251" s="1"/>
  <c r="O253"/>
  <c r="Q253" s="1"/>
  <c r="O255"/>
  <c r="Q255" s="1"/>
  <c r="O257"/>
  <c r="Q257" s="1"/>
  <c r="O259"/>
  <c r="Q259" s="1"/>
  <c r="O261"/>
  <c r="Q261" s="1"/>
  <c r="O267"/>
  <c r="Q267" s="1"/>
  <c r="O269"/>
  <c r="Q269" s="1"/>
  <c r="O271"/>
  <c r="Q271" s="1"/>
  <c r="O273"/>
  <c r="Q273" s="1"/>
  <c r="O191"/>
  <c r="Q191" s="1"/>
  <c r="O193"/>
  <c r="Q193" s="1"/>
  <c r="O195"/>
  <c r="Q195" s="1"/>
  <c r="O225"/>
  <c r="Q225" s="1"/>
  <c r="O227"/>
  <c r="Q227" s="1"/>
  <c r="O229"/>
  <c r="Q229" s="1"/>
  <c r="O231"/>
  <c r="Q231" s="1"/>
  <c r="O233"/>
  <c r="Q233" s="1"/>
  <c r="O235"/>
  <c r="Q235" s="1"/>
  <c r="Q10" l="1"/>
  <c r="O1"/>
</calcChain>
</file>

<file path=xl/sharedStrings.xml><?xml version="1.0" encoding="utf-8"?>
<sst xmlns="http://schemas.openxmlformats.org/spreadsheetml/2006/main" count="294" uniqueCount="286">
  <si>
    <t>РАСЧЕТ    ЭЛЕКТРОЭНЕРГИИ  ПО  ПОТРЕБИТЕЛЯМ</t>
  </si>
  <si>
    <t>ТАРИФ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</si>
  <si>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</si>
  <si>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</si>
  <si>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</si>
  <si>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</si>
  <si>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</si>
  <si>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 xml:space="preserve">Задолженность             (   -  )  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</si>
  <si>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</si>
  <si>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</si>
  <si>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</si>
  <si>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</si>
  <si>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</si>
  <si>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</si>
  <si>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</si>
  <si>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</si>
  <si>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</si>
  <si>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</si>
  <si>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</si>
  <si>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</si>
  <si>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</si>
  <si>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</si>
  <si>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</si>
  <si>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</si>
  <si>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</si>
  <si>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</si>
  <si>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</si>
  <si>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>№009  сбыт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</si>
  <si>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</si>
  <si>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</si>
  <si>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</si>
  <si>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</si>
  <si>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</si>
  <si>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</si>
  <si>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</si>
  <si>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</si>
  <si>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</si>
  <si>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</si>
  <si>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</si>
  <si>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</si>
  <si>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</si>
  <si>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</si>
  <si>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</si>
  <si>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</si>
  <si>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</si>
  <si>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 xml:space="preserve">№024 </t>
  </si>
  <si>
    <t>№025</t>
  </si>
  <si>
    <t>№026</t>
  </si>
  <si>
    <t>№027</t>
  </si>
  <si>
    <t>№028</t>
  </si>
  <si>
    <t>№029 сбыт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</si>
  <si>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</si>
  <si>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</si>
  <si>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</si>
  <si>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</si>
  <si>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</si>
  <si>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</si>
  <si>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</si>
  <si>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</si>
  <si>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>№037 сбыт</t>
  </si>
  <si>
    <t>№038</t>
  </si>
  <si>
    <t>№039  сбыт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</si>
  <si>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</si>
  <si>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</si>
  <si>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</si>
  <si>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</si>
  <si>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</si>
  <si>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</si>
  <si>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</si>
  <si>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</si>
  <si>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</si>
  <si>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</si>
  <si>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</si>
  <si>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</si>
  <si>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</si>
  <si>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</si>
  <si>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</si>
  <si>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</si>
  <si>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</si>
  <si>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</si>
  <si>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</si>
  <si>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</si>
  <si>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</si>
  <si>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</si>
  <si>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</si>
  <si>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</si>
  <si>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</si>
  <si>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</si>
  <si>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</si>
  <si>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</si>
  <si>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</si>
  <si>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</si>
  <si>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</si>
  <si>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</si>
  <si>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</si>
  <si>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</si>
  <si>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</si>
  <si>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</si>
  <si>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</si>
  <si>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</si>
  <si>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</si>
  <si>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</si>
  <si>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</si>
  <si>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</si>
  <si>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</si>
  <si>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</si>
  <si>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</si>
  <si>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</si>
  <si>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</si>
  <si>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</si>
  <si>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</si>
  <si>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</si>
  <si>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</si>
  <si>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>№084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</si>
  <si>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</si>
  <si>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</si>
  <si>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</si>
  <si>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</si>
  <si>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</si>
  <si>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</si>
  <si>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</si>
  <si>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</si>
  <si>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</si>
  <si>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</si>
  <si>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</si>
  <si>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</si>
  <si>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</si>
  <si>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</si>
  <si>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</si>
  <si>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</si>
  <si>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</si>
  <si>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</si>
  <si>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</si>
  <si>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</si>
  <si>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</si>
  <si>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</si>
  <si>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</si>
  <si>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</si>
  <si>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</si>
  <si>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</si>
  <si>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</si>
  <si>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</si>
  <si>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</si>
  <si>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</si>
  <si>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</si>
  <si>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</si>
  <si>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</si>
  <si>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</si>
  <si>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</si>
  <si>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</si>
  <si>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</si>
  <si>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</si>
  <si>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</si>
  <si>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</si>
  <si>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</si>
  <si>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</si>
  <si>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>№124 сбыт</t>
  </si>
  <si>
    <t xml:space="preserve">№125 </t>
  </si>
  <si>
    <t xml:space="preserve">№126\1 </t>
  </si>
  <si>
    <t xml:space="preserve">№126\2 </t>
  </si>
  <si>
    <t xml:space="preserve">№127 </t>
  </si>
  <si>
    <t>№128 сбыт</t>
  </si>
  <si>
    <t>№129</t>
  </si>
  <si>
    <t>№130 сбыт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</si>
  <si>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</si>
  <si>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</si>
  <si>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</si>
  <si>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</si>
  <si>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</si>
  <si>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</si>
  <si>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</si>
  <si>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</si>
  <si>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</si>
  <si>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</si>
  <si>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</si>
  <si>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</si>
  <si>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</si>
  <si>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</si>
  <si>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</si>
  <si>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</si>
  <si>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</si>
  <si>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</si>
  <si>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</si>
  <si>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</si>
  <si>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</si>
  <si>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</si>
  <si>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</si>
  <si>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</si>
  <si>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</si>
  <si>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</si>
  <si>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</si>
  <si>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</si>
  <si>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</si>
  <si>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</si>
  <si>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</si>
  <si>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</si>
  <si>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</si>
  <si>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</si>
  <si>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</si>
  <si>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</si>
  <si>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 снят</t>
  </si>
  <si>
    <t>№161 3фсбыт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</si>
  <si>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</si>
  <si>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</si>
  <si>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</si>
  <si>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</si>
  <si>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</si>
  <si>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</si>
  <si>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</si>
  <si>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</si>
  <si>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</si>
  <si>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</si>
  <si>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</si>
  <si>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</si>
  <si>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</si>
  <si>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</si>
  <si>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>№175 сбыт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</si>
  <si>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</si>
  <si>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</si>
  <si>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</si>
  <si>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</si>
  <si>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</si>
  <si>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</si>
  <si>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</si>
  <si>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</si>
  <si>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</si>
  <si>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</si>
  <si>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</si>
  <si>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</si>
  <si>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</si>
  <si>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</si>
  <si>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</si>
  <si>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</si>
  <si>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</si>
  <si>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</si>
  <si>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</si>
  <si>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</si>
  <si>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</si>
  <si>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</si>
  <si>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</si>
  <si>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</si>
  <si>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</si>
  <si>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</si>
  <si>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</si>
  <si>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</si>
  <si>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</si>
  <si>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</si>
  <si>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</si>
  <si>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</si>
  <si>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</si>
  <si>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</si>
  <si>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</si>
  <si>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</si>
  <si>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</si>
  <si>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</si>
  <si>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</si>
  <si>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</si>
  <si>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>№223 сбыт</t>
  </si>
  <si>
    <t xml:space="preserve">№224 сбыт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</si>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</sst>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6">
    <font>
      <sz val="12"/>
      <color theme="1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b/>
      <sz val="10"/>
      <name val="Courier New"/>
      <family val="3"/>
      <charset val="204"/>
    </font>
    <font>
      <sz val="8"/>
      <color indexed="8"/>
      <name val="Calibri"/>
      <family val="2"/>
      <charset val="204"/>
    </font>
    <font>
      <sz val="10"/>
      <color indexed="8"/>
      <name val="Calibri"/>
      <family val="2"/>
      <charset val="204"/>
    </font>
    <font>
      <b/>
      <sz val="14"/>
      <color indexed="8"/>
      <name val="Tahoma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1"/>
      <color rgb="FFFF0000"/>
      <name val="Calibri"/>
      <family val="2"/>
      <charset val="204"/>
      <scheme val="minor"/>
    </font>
    <font>
      <sz val="10"/>
      <name val="Tahoma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indexed="2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</fills>
  <borders count="15">
    <border>
      <left/>
      <right/>
      <top/>
      <bottom/>
      <diagonal/>
    </border>
    <border>
      <left style="medium">
        <color indexed="9"/>
      </left>
      <right/>
      <top style="medium">
        <color indexed="9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</borders>
  <cellStyleXfs count="1">
    <xf numFmtId="0" fontId="0" fillId="0" borderId="0"/>
  </cellStyleXfs>
  <cellXfs count="67">
    <xf numFmtId="0" fontId="0" fillId="0" borderId="0" xfId="0"/>
    <xf numFmtId="0" fontId="1" fillId="0" borderId="0" xfId="0" applyFont="1" applyFill="1" applyBorder="1" applyAlignment="1">
      <alignment vertical="top" wrapText="1"/>
    </xf>
    <xf numFmtId="2" fontId="0" fillId="2" borderId="0" xfId="0" applyNumberFormat="1" applyFill="1"/>
    <xf numFmtId="4" fontId="0" fillId="2" borderId="0" xfId="0" applyNumberFormat="1" applyFill="1"/>
    <xf numFmtId="2" fontId="0" fillId="0" borderId="0" xfId="0" applyNumberFormat="1"/>
    <xf numFmtId="0" fontId="2" fillId="0" borderId="0" xfId="0" applyFont="1" applyFill="1" applyBorder="1" applyAlignment="1">
      <alignment vertical="top" wrapText="1"/>
    </xf>
    <xf numFmtId="4" fontId="0" fillId="0" borderId="0" xfId="0" applyNumberFormat="1"/>
    <xf numFmtId="164" fontId="3" fillId="0" borderId="0" xfId="0" applyNumberFormat="1" applyFont="1" applyFill="1" applyBorder="1" applyAlignment="1">
      <alignment vertical="top" wrapText="1"/>
    </xf>
    <xf numFmtId="164" fontId="4" fillId="0" borderId="0" xfId="0" applyNumberFormat="1" applyFont="1"/>
    <xf numFmtId="4" fontId="4" fillId="0" borderId="0" xfId="0" applyNumberFormat="1" applyFont="1" applyFill="1" applyBorder="1" applyAlignment="1">
      <alignment wrapText="1"/>
    </xf>
    <xf numFmtId="2" fontId="4" fillId="0" borderId="0" xfId="0" applyNumberFormat="1" applyFont="1" applyFill="1" applyBorder="1" applyAlignment="1">
      <alignment wrapText="1"/>
    </xf>
    <xf numFmtId="0" fontId="0" fillId="0" borderId="0" xfId="0" applyFill="1" applyBorder="1"/>
    <xf numFmtId="0" fontId="4" fillId="0" borderId="0" xfId="0" applyFont="1" applyFill="1" applyBorder="1" applyAlignment="1">
      <alignment wrapText="1"/>
    </xf>
    <xf numFmtId="0" fontId="0" fillId="0" borderId="0" xfId="0" applyFill="1"/>
    <xf numFmtId="165" fontId="0" fillId="0" borderId="0" xfId="0" applyNumberFormat="1"/>
    <xf numFmtId="0" fontId="0" fillId="0" borderId="0" xfId="0" applyBorder="1"/>
    <xf numFmtId="2" fontId="5" fillId="0" borderId="0" xfId="0" applyNumberFormat="1" applyFont="1" applyFill="1" applyAlignment="1">
      <alignment vertical="top" wrapText="1"/>
    </xf>
    <xf numFmtId="0" fontId="6" fillId="0" borderId="0" xfId="0" applyFont="1"/>
    <xf numFmtId="166" fontId="7" fillId="0" borderId="0" xfId="0" applyNumberFormat="1" applyFont="1"/>
    <xf numFmtId="4" fontId="0" fillId="0" borderId="0" xfId="0" applyNumberFormat="1" applyFill="1"/>
    <xf numFmtId="164" fontId="0" fillId="0" borderId="0" xfId="0" applyNumberFormat="1" applyFill="1" applyAlignment="1">
      <alignment horizontal="center"/>
    </xf>
    <xf numFmtId="167" fontId="2" fillId="0" borderId="1" xfId="0" applyNumberFormat="1" applyFont="1" applyFill="1" applyBorder="1" applyAlignment="1">
      <alignment horizontal="center" vertical="top" wrapText="1"/>
    </xf>
    <xf numFmtId="0" fontId="0" fillId="0" borderId="2" xfId="0" applyBorder="1"/>
    <xf numFmtId="14" fontId="0" fillId="0" borderId="3" xfId="0" applyNumberFormat="1" applyBorder="1"/>
    <xf numFmtId="14" fontId="0" fillId="0" borderId="4" xfId="0" applyNumberFormat="1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" fontId="8" fillId="0" borderId="5" xfId="0" applyNumberFormat="1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166" fontId="0" fillId="0" borderId="5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167" fontId="10" fillId="0" borderId="5" xfId="0" applyNumberFormat="1" applyFont="1" applyFill="1" applyBorder="1" applyAlignment="1">
      <alignment horizontal="center" vertical="top" wrapText="1"/>
    </xf>
    <xf numFmtId="0" fontId="11" fillId="0" borderId="0" xfId="0" applyNumberFormat="1" applyFont="1" applyFill="1" applyAlignment="1">
      <alignment horizontal="center" vertical="top" wrapText="1"/>
    </xf>
    <xf numFmtId="4" fontId="8" fillId="0" borderId="6" xfId="0" applyNumberFormat="1" applyFont="1" applyBorder="1" applyAlignment="1">
      <alignment horizontal="center" wrapText="1"/>
    </xf>
    <xf numFmtId="166" fontId="0" fillId="0" borderId="6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0" fontId="9" fillId="0" borderId="6" xfId="0" applyFont="1" applyBorder="1" applyAlignment="1">
      <alignment horizontal="center" wrapText="1"/>
    </xf>
    <xf numFmtId="167" fontId="10" fillId="0" borderId="7" xfId="0" applyNumberFormat="1" applyFont="1" applyFill="1" applyBorder="1" applyAlignment="1">
      <alignment horizontal="center" vertical="top" wrapText="1"/>
    </xf>
    <xf numFmtId="0" fontId="12" fillId="0" borderId="8" xfId="0" applyFont="1" applyFill="1" applyBorder="1" applyAlignment="1">
      <alignment vertical="top" wrapText="1"/>
    </xf>
    <xf numFmtId="0" fontId="12" fillId="3" borderId="9" xfId="0" applyFont="1" applyFill="1" applyBorder="1" applyAlignment="1">
      <alignment vertical="top" wrapText="1"/>
    </xf>
    <xf numFmtId="0" fontId="12" fillId="3" borderId="10" xfId="0" applyFont="1" applyFill="1" applyBorder="1" applyAlignment="1">
      <alignment vertical="top" wrapText="1"/>
    </xf>
    <xf numFmtId="0" fontId="12" fillId="3" borderId="11" xfId="0" applyFont="1" applyFill="1" applyBorder="1" applyAlignment="1">
      <alignment vertical="top" wrapText="1"/>
    </xf>
    <xf numFmtId="0" fontId="12" fillId="3" borderId="12" xfId="0" applyFont="1" applyFill="1" applyBorder="1" applyAlignment="1">
      <alignment vertical="top" wrapText="1"/>
    </xf>
    <xf numFmtId="164" fontId="0" fillId="4" borderId="6" xfId="0" applyNumberFormat="1" applyFill="1" applyBorder="1" applyAlignment="1">
      <alignment horizontal="center"/>
    </xf>
    <xf numFmtId="167" fontId="12" fillId="3" borderId="8" xfId="0" applyNumberFormat="1" applyFont="1" applyFill="1" applyBorder="1" applyAlignment="1">
      <alignment horizontal="center" vertical="top" wrapText="1"/>
    </xf>
    <xf numFmtId="0" fontId="12" fillId="3" borderId="8" xfId="0" applyFont="1" applyFill="1" applyBorder="1" applyAlignment="1">
      <alignment horizontal="center" vertical="top" wrapText="1"/>
    </xf>
    <xf numFmtId="0" fontId="12" fillId="3" borderId="6" xfId="0" applyFont="1" applyFill="1" applyBorder="1" applyAlignment="1">
      <alignment horizontal="center" vertical="top" wrapText="1"/>
    </xf>
    <xf numFmtId="14" fontId="0" fillId="4" borderId="8" xfId="0" applyNumberFormat="1" applyFill="1" applyBorder="1" applyAlignment="1">
      <alignment horizontal="center"/>
    </xf>
    <xf numFmtId="0" fontId="12" fillId="0" borderId="8" xfId="0" applyFont="1" applyFill="1" applyBorder="1" applyAlignment="1">
      <alignment wrapText="1"/>
    </xf>
    <xf numFmtId="165" fontId="0" fillId="5" borderId="0" xfId="0" applyNumberFormat="1" applyFill="1"/>
    <xf numFmtId="168" fontId="13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165" fontId="14" fillId="0" borderId="0" xfId="0" applyNumberFormat="1" applyFont="1"/>
    <xf numFmtId="165" fontId="13" fillId="0" borderId="0" xfId="0" applyNumberFormat="1" applyFont="1" applyFill="1" applyBorder="1" applyAlignment="1">
      <alignment vertical="top" wrapText="1"/>
    </xf>
    <xf numFmtId="165" fontId="0" fillId="0" borderId="0" xfId="0" applyNumberFormat="1" applyFill="1"/>
    <xf numFmtId="168" fontId="15" fillId="0" borderId="0" xfId="0" applyNumberFormat="1" applyFont="1" applyFill="1" applyBorder="1" applyAlignment="1">
      <alignment vertical="top" wrapText="1"/>
    </xf>
    <xf numFmtId="165" fontId="0" fillId="5" borderId="0" xfId="0" applyNumberFormat="1" applyFill="1" applyAlignment="1">
      <alignment horizontal="left"/>
    </xf>
    <xf numFmtId="0" fontId="13" fillId="0" borderId="0" xfId="0" applyFont="1" applyFill="1" applyBorder="1" applyAlignment="1">
      <alignment vertical="top" wrapText="1"/>
    </xf>
    <xf numFmtId="165" fontId="13" fillId="0" borderId="13" xfId="0" applyNumberFormat="1" applyFont="1" applyFill="1" applyBorder="1" applyAlignment="1">
      <alignment vertical="top" wrapText="1"/>
    </xf>
    <xf numFmtId="0" fontId="0" fillId="0" borderId="14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3" fillId="6" borderId="0" xfId="0" applyNumberFormat="1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2;&#1054;&#1048;%20%20%20&#1044;&#1054;&#1050;&#1059;&#1052;&#1045;&#1053;&#1058;&#1067;/&#1054;&#1058;&#1044;&#1067;&#1061;/&#1069;&#1051;&#1045;&#1050;&#1058;&#1056;&#1054;&#1069;&#1053;&#1045;&#1056;&#1043;&#1048;&#1071;/2021/&#1069;&#1083;&#1077;&#1082;&#1090;&#1088;&#1080;&#1095;&#1077;&#1089;&#1090;&#1074;&#1086;%2021.07.40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Квитанции"/>
      <sheetName val="Оплата"/>
      <sheetName val="Счетчики"/>
      <sheetName val="запросы"/>
      <sheetName val="САЙТ"/>
      <sheetName val="Тек ввод мес"/>
      <sheetName val="Список"/>
      <sheetName val="Перерасчет"/>
      <sheetName val="АЛФАВИТ"/>
    </sheetNames>
    <sheetDataSet>
      <sheetData sheetId="0"/>
      <sheetData sheetId="1"/>
      <sheetData sheetId="2">
        <row r="1">
          <cell r="L1">
            <v>222856.72754000008</v>
          </cell>
        </row>
        <row r="2">
          <cell r="BE2">
            <v>-356786.15780091588</v>
          </cell>
        </row>
        <row r="8">
          <cell r="AC8">
            <v>0</v>
          </cell>
          <cell r="BE8">
            <v>190.2694999999992</v>
          </cell>
        </row>
        <row r="9">
          <cell r="AC9">
            <v>2000</v>
          </cell>
          <cell r="BE9">
            <v>4128.9771000000019</v>
          </cell>
        </row>
        <row r="10">
          <cell r="AC10">
            <v>0</v>
          </cell>
          <cell r="BE10">
            <v>-2379.7142000000013</v>
          </cell>
        </row>
        <row r="11">
          <cell r="AC11">
            <v>0</v>
          </cell>
          <cell r="BE11">
            <v>-1574.0094000000001</v>
          </cell>
        </row>
        <row r="12">
          <cell r="AC12">
            <v>0</v>
          </cell>
          <cell r="BE12">
            <v>361.34300000000258</v>
          </cell>
        </row>
        <row r="13">
          <cell r="AC13">
            <v>0</v>
          </cell>
          <cell r="BE13">
            <v>-1813.7699000000025</v>
          </cell>
        </row>
        <row r="14">
          <cell r="AC14">
            <v>562.1</v>
          </cell>
          <cell r="BE14">
            <v>-562.10460000000114</v>
          </cell>
        </row>
        <row r="15">
          <cell r="AC15">
            <v>0</v>
          </cell>
          <cell r="BE15">
            <v>153.49530000000289</v>
          </cell>
        </row>
        <row r="16">
          <cell r="AC16">
            <v>0</v>
          </cell>
          <cell r="BE16">
            <v>3066.6864999999989</v>
          </cell>
        </row>
        <row r="17">
          <cell r="AC17">
            <v>0</v>
          </cell>
          <cell r="BE17">
            <v>4099.8331000000017</v>
          </cell>
        </row>
        <row r="18">
          <cell r="AC18">
            <v>0</v>
          </cell>
          <cell r="BE18">
            <v>1970.7732999999973</v>
          </cell>
        </row>
        <row r="19">
          <cell r="AC19">
            <v>0</v>
          </cell>
          <cell r="BE19">
            <v>-1616.8073000000002</v>
          </cell>
        </row>
        <row r="20">
          <cell r="AC20">
            <v>0</v>
          </cell>
          <cell r="BE20">
            <v>5.2040999999999995</v>
          </cell>
        </row>
        <row r="21">
          <cell r="AC21">
            <v>0</v>
          </cell>
          <cell r="BE21">
            <v>8001.3225999999959</v>
          </cell>
        </row>
        <row r="22">
          <cell r="AC22">
            <v>2212.5</v>
          </cell>
          <cell r="BE22">
            <v>-5858.3402000000015</v>
          </cell>
        </row>
        <row r="23">
          <cell r="AC23">
            <v>0</v>
          </cell>
          <cell r="BE23">
            <v>-2465.9936000000025</v>
          </cell>
        </row>
        <row r="24">
          <cell r="AC24">
            <v>0</v>
          </cell>
          <cell r="BE24">
            <v>-134.07660000000374</v>
          </cell>
        </row>
        <row r="25">
          <cell r="AC25">
            <v>0</v>
          </cell>
          <cell r="BE25">
            <v>-1063.9108000000006</v>
          </cell>
        </row>
        <row r="26">
          <cell r="AC26">
            <v>0</v>
          </cell>
          <cell r="BE26">
            <v>-20720.6014</v>
          </cell>
        </row>
        <row r="27">
          <cell r="AC27">
            <v>0</v>
          </cell>
          <cell r="BE27">
            <v>961.66810000000123</v>
          </cell>
        </row>
        <row r="28">
          <cell r="AC28">
            <v>0</v>
          </cell>
          <cell r="BE28">
            <v>4604.2135999999991</v>
          </cell>
        </row>
        <row r="29">
          <cell r="AC29">
            <v>0</v>
          </cell>
          <cell r="BE29">
            <v>-5480.4813000000004</v>
          </cell>
        </row>
        <row r="30">
          <cell r="AC30">
            <v>0</v>
          </cell>
          <cell r="BE30">
            <v>1197.9734999999998</v>
          </cell>
        </row>
        <row r="31">
          <cell r="AC31">
            <v>0</v>
          </cell>
          <cell r="BE31">
            <v>5839.3179999999993</v>
          </cell>
        </row>
        <row r="32">
          <cell r="AC32">
            <v>0</v>
          </cell>
          <cell r="BE32">
            <v>-3.3579999999999997</v>
          </cell>
        </row>
        <row r="33">
          <cell r="AC33">
            <v>0</v>
          </cell>
          <cell r="BE33">
            <v>-238.1852999999995</v>
          </cell>
        </row>
        <row r="34">
          <cell r="AC34">
            <v>0</v>
          </cell>
          <cell r="BE34">
            <v>-4888.0158000000029</v>
          </cell>
        </row>
        <row r="35">
          <cell r="AC35">
            <v>0</v>
          </cell>
          <cell r="BE35">
            <v>-2689.7560000000021</v>
          </cell>
        </row>
        <row r="36">
          <cell r="AC36">
            <v>6425</v>
          </cell>
          <cell r="BE36">
            <v>-3391.6233000000002</v>
          </cell>
        </row>
        <row r="37">
          <cell r="AC37">
            <v>0</v>
          </cell>
          <cell r="BE37">
            <v>-4.3548000000000027</v>
          </cell>
        </row>
        <row r="38">
          <cell r="AC38">
            <v>0</v>
          </cell>
          <cell r="BE38">
            <v>4.7999999908370228E-3</v>
          </cell>
        </row>
        <row r="39">
          <cell r="AC39">
            <v>0</v>
          </cell>
          <cell r="BE39">
            <v>-10.387300000000934</v>
          </cell>
        </row>
        <row r="40">
          <cell r="AC40">
            <v>0</v>
          </cell>
          <cell r="BE40">
            <v>-30030.1001</v>
          </cell>
        </row>
        <row r="41">
          <cell r="AC41">
            <v>5300</v>
          </cell>
          <cell r="BE41">
            <v>24772.001900000007</v>
          </cell>
        </row>
        <row r="42">
          <cell r="AC42">
            <v>0</v>
          </cell>
          <cell r="BE42">
            <v>-34.023900000001873</v>
          </cell>
        </row>
        <row r="43">
          <cell r="AC43">
            <v>0</v>
          </cell>
          <cell r="BE43">
            <v>1.3999999996485712E-2</v>
          </cell>
        </row>
        <row r="44">
          <cell r="AC44">
            <v>0</v>
          </cell>
          <cell r="BE44">
            <v>-13.933300000000461</v>
          </cell>
        </row>
        <row r="45">
          <cell r="AC45">
            <v>3000</v>
          </cell>
          <cell r="BE45">
            <v>-616.41830000000118</v>
          </cell>
        </row>
        <row r="46">
          <cell r="AC46">
            <v>0</v>
          </cell>
          <cell r="BE46">
            <v>-11.349100000001272</v>
          </cell>
        </row>
        <row r="47">
          <cell r="AC47">
            <v>0</v>
          </cell>
          <cell r="BE47">
            <v>3.1999999973777449E-3</v>
          </cell>
        </row>
        <row r="48">
          <cell r="AC48">
            <v>0</v>
          </cell>
          <cell r="BE48">
            <v>2715.0964153108134</v>
          </cell>
        </row>
        <row r="49">
          <cell r="AC49">
            <v>0</v>
          </cell>
          <cell r="BE49">
            <v>-582.58610000000476</v>
          </cell>
        </row>
        <row r="50">
          <cell r="AC50">
            <v>0</v>
          </cell>
          <cell r="BE50">
            <v>-0.48820000000019664</v>
          </cell>
        </row>
        <row r="51">
          <cell r="AC51">
            <v>0</v>
          </cell>
          <cell r="BE51">
            <v>-702.21260000000007</v>
          </cell>
        </row>
        <row r="52">
          <cell r="AC52">
            <v>1500</v>
          </cell>
          <cell r="BE52">
            <v>-1395.2072999999982</v>
          </cell>
        </row>
        <row r="53">
          <cell r="AC53">
            <v>1738.2</v>
          </cell>
          <cell r="BE53">
            <v>-1738.2037999999993</v>
          </cell>
        </row>
        <row r="54">
          <cell r="AC54">
            <v>0</v>
          </cell>
          <cell r="BE54">
            <v>633.72290000000248</v>
          </cell>
        </row>
        <row r="55">
          <cell r="AC55">
            <v>0</v>
          </cell>
          <cell r="BE55">
            <v>-631.9926999999916</v>
          </cell>
        </row>
        <row r="56">
          <cell r="AC56">
            <v>0</v>
          </cell>
          <cell r="BE56">
            <v>-1510.3312000000005</v>
          </cell>
        </row>
        <row r="57">
          <cell r="AC57">
            <v>0</v>
          </cell>
          <cell r="BE57">
            <v>0</v>
          </cell>
        </row>
        <row r="58">
          <cell r="AC58">
            <v>2415.9699999999998</v>
          </cell>
          <cell r="BE58">
            <v>-5494.1605</v>
          </cell>
        </row>
        <row r="59">
          <cell r="AC59">
            <v>2319.0100000000002</v>
          </cell>
          <cell r="BE59">
            <v>-3837.093100000001</v>
          </cell>
        </row>
        <row r="60">
          <cell r="AC60">
            <v>0</v>
          </cell>
          <cell r="BE60">
            <v>-2071.5971</v>
          </cell>
        </row>
        <row r="61">
          <cell r="AC61">
            <v>0</v>
          </cell>
          <cell r="BE61">
            <v>242.30390000000352</v>
          </cell>
        </row>
        <row r="62">
          <cell r="AC62">
            <v>3500</v>
          </cell>
          <cell r="BE62">
            <v>-3506.8297999999977</v>
          </cell>
        </row>
        <row r="63">
          <cell r="AC63">
            <v>0</v>
          </cell>
          <cell r="BE63">
            <v>4358.4136000000008</v>
          </cell>
        </row>
        <row r="64">
          <cell r="AC64">
            <v>10000</v>
          </cell>
          <cell r="BE64">
            <v>-10223.842100000007</v>
          </cell>
        </row>
        <row r="65">
          <cell r="AC65">
            <v>2500</v>
          </cell>
          <cell r="BE65">
            <v>-2412.1913999999979</v>
          </cell>
        </row>
        <row r="66">
          <cell r="AC66">
            <v>0</v>
          </cell>
          <cell r="BE66">
            <v>-1176.9970000000023</v>
          </cell>
        </row>
        <row r="67">
          <cell r="AC67">
            <v>4000</v>
          </cell>
          <cell r="BE67">
            <v>-11127.685299999999</v>
          </cell>
        </row>
        <row r="68">
          <cell r="AC68">
            <v>0</v>
          </cell>
          <cell r="BE68">
            <v>-929.87039999999911</v>
          </cell>
        </row>
        <row r="69">
          <cell r="AC69">
            <v>3110</v>
          </cell>
          <cell r="BE69">
            <v>-3100.8238999999976</v>
          </cell>
        </row>
        <row r="70">
          <cell r="AC70">
            <v>0</v>
          </cell>
          <cell r="BE70">
            <v>-1546.2324999999973</v>
          </cell>
        </row>
        <row r="71">
          <cell r="AC71">
            <v>0</v>
          </cell>
          <cell r="BE71">
            <v>-1779.27305</v>
          </cell>
        </row>
        <row r="72">
          <cell r="AC72">
            <v>0</v>
          </cell>
          <cell r="BE72">
            <v>-3080.914799999995</v>
          </cell>
        </row>
        <row r="73">
          <cell r="AC73">
            <v>0</v>
          </cell>
          <cell r="BE73">
            <v>15659.119699999992</v>
          </cell>
        </row>
        <row r="74">
          <cell r="AC74">
            <v>0</v>
          </cell>
          <cell r="BE74">
            <v>-1075.8741000000009</v>
          </cell>
        </row>
        <row r="75">
          <cell r="AC75">
            <v>0</v>
          </cell>
          <cell r="BE75">
            <v>-4856.5477999999994</v>
          </cell>
        </row>
        <row r="76">
          <cell r="AC76">
            <v>0</v>
          </cell>
          <cell r="BE76">
            <v>-473.18579999999474</v>
          </cell>
        </row>
        <row r="77">
          <cell r="AC77">
            <v>2979.6</v>
          </cell>
          <cell r="BE77">
            <v>-2979.5953000000004</v>
          </cell>
        </row>
        <row r="78">
          <cell r="AC78">
            <v>0</v>
          </cell>
          <cell r="BE78">
            <v>-1081.379099999999</v>
          </cell>
        </row>
        <row r="79">
          <cell r="AC79">
            <v>0</v>
          </cell>
          <cell r="BE79">
            <v>38446.908899999995</v>
          </cell>
        </row>
        <row r="80">
          <cell r="AC80">
            <v>5000</v>
          </cell>
          <cell r="BE80">
            <v>-43019.508500000004</v>
          </cell>
        </row>
        <row r="81">
          <cell r="AC81">
            <v>4000</v>
          </cell>
          <cell r="BE81">
            <v>-4087.8701999999776</v>
          </cell>
        </row>
        <row r="82">
          <cell r="AC82">
            <v>0</v>
          </cell>
          <cell r="BE82">
            <v>-2409.7330000000038</v>
          </cell>
        </row>
        <row r="83">
          <cell r="AC83">
            <v>0</v>
          </cell>
          <cell r="BE83">
            <v>3189.2161999999989</v>
          </cell>
        </row>
        <row r="84">
          <cell r="AC84">
            <v>0</v>
          </cell>
          <cell r="BE84">
            <v>2159.4453999999969</v>
          </cell>
        </row>
        <row r="85">
          <cell r="AC85">
            <v>0</v>
          </cell>
          <cell r="BE85">
            <v>-1859.6189590000004</v>
          </cell>
        </row>
        <row r="86">
          <cell r="AC86">
            <v>0</v>
          </cell>
          <cell r="BE86">
            <v>130.43510000000197</v>
          </cell>
        </row>
        <row r="87">
          <cell r="AC87">
            <v>0</v>
          </cell>
          <cell r="BE87">
            <v>-1972.2117000000007</v>
          </cell>
        </row>
        <row r="88">
          <cell r="AC88">
            <v>0</v>
          </cell>
          <cell r="BE88">
            <v>516.68580000000065</v>
          </cell>
        </row>
        <row r="89">
          <cell r="AC89">
            <v>0</v>
          </cell>
          <cell r="BE89">
            <v>-2409.325499999999</v>
          </cell>
        </row>
        <row r="90">
          <cell r="AC90">
            <v>3777.65</v>
          </cell>
          <cell r="BE90">
            <v>-7534.5743999999886</v>
          </cell>
        </row>
        <row r="91">
          <cell r="AC91">
            <v>0</v>
          </cell>
          <cell r="BE91">
            <v>-1753.6443000000004</v>
          </cell>
        </row>
        <row r="92">
          <cell r="AC92">
            <v>7210</v>
          </cell>
          <cell r="BE92">
            <v>-7207.8437000000013</v>
          </cell>
        </row>
        <row r="93">
          <cell r="AC93">
            <v>0</v>
          </cell>
          <cell r="BE93">
            <v>-4467.2966000000024</v>
          </cell>
        </row>
        <row r="94">
          <cell r="AC94">
            <v>0</v>
          </cell>
          <cell r="BE94">
            <v>-2203.2909999999988</v>
          </cell>
        </row>
        <row r="95">
          <cell r="AC95">
            <v>0</v>
          </cell>
          <cell r="BE95">
            <v>-720.93959999999947</v>
          </cell>
        </row>
        <row r="96">
          <cell r="AC96">
            <v>2835</v>
          </cell>
          <cell r="BE96">
            <v>-2834.6663999999973</v>
          </cell>
        </row>
        <row r="97">
          <cell r="AC97">
            <v>0</v>
          </cell>
          <cell r="BE97">
            <v>-688.9351999999999</v>
          </cell>
        </row>
        <row r="98">
          <cell r="AC98">
            <v>0</v>
          </cell>
          <cell r="BE98">
            <v>-1.1792999999975791</v>
          </cell>
        </row>
        <row r="99">
          <cell r="AC99">
            <v>0</v>
          </cell>
          <cell r="BE99">
            <v>-2197.9013999999988</v>
          </cell>
        </row>
        <row r="100">
          <cell r="AC100">
            <v>0</v>
          </cell>
          <cell r="BE100">
            <v>-1116.3729000000001</v>
          </cell>
        </row>
        <row r="101">
          <cell r="AC101">
            <v>0</v>
          </cell>
          <cell r="BE101">
            <v>69.115199999998808</v>
          </cell>
        </row>
        <row r="102">
          <cell r="AC102">
            <v>700</v>
          </cell>
          <cell r="BE102">
            <v>-672.66589999999815</v>
          </cell>
        </row>
        <row r="103">
          <cell r="AC103">
            <v>3550</v>
          </cell>
          <cell r="BE103">
            <v>-3525.6171000000031</v>
          </cell>
        </row>
        <row r="104">
          <cell r="AC104">
            <v>4750</v>
          </cell>
          <cell r="BE104">
            <v>-4749.5226999999986</v>
          </cell>
        </row>
        <row r="105">
          <cell r="AC105">
            <v>0</v>
          </cell>
          <cell r="BE105">
            <v>-151.71110000000081</v>
          </cell>
        </row>
        <row r="106">
          <cell r="AC106">
            <v>2000</v>
          </cell>
          <cell r="BE106">
            <v>-1463.1270999999979</v>
          </cell>
        </row>
        <row r="107">
          <cell r="AC107">
            <v>0</v>
          </cell>
          <cell r="BE107">
            <v>10776.832400000003</v>
          </cell>
        </row>
        <row r="108">
          <cell r="AC108">
            <v>2342.77</v>
          </cell>
          <cell r="BE108">
            <v>-2342.7745999999961</v>
          </cell>
        </row>
        <row r="109">
          <cell r="AC109">
            <v>14641.23</v>
          </cell>
          <cell r="BE109">
            <v>-14641.162699999961</v>
          </cell>
        </row>
        <row r="110">
          <cell r="AC110">
            <v>0</v>
          </cell>
          <cell r="BE110">
            <v>316.90389999998399</v>
          </cell>
        </row>
        <row r="111">
          <cell r="AC111">
            <v>0</v>
          </cell>
          <cell r="BE111">
            <v>-103.1867000000002</v>
          </cell>
        </row>
        <row r="112">
          <cell r="AC112">
            <v>0</v>
          </cell>
          <cell r="BE112">
            <v>-3371.751299999999</v>
          </cell>
        </row>
        <row r="113">
          <cell r="AC113">
            <v>0</v>
          </cell>
          <cell r="BE113">
            <v>-1.2063999999972608</v>
          </cell>
        </row>
        <row r="114">
          <cell r="AC114">
            <v>0</v>
          </cell>
          <cell r="BE114">
            <v>-201.68425101580391</v>
          </cell>
        </row>
        <row r="115">
          <cell r="AC115">
            <v>0</v>
          </cell>
          <cell r="BE115">
            <v>-4658.1810999999998</v>
          </cell>
        </row>
        <row r="116">
          <cell r="AC116">
            <v>3000</v>
          </cell>
          <cell r="BE116">
            <v>-2425.8705999999956</v>
          </cell>
        </row>
        <row r="117">
          <cell r="AC117">
            <v>0</v>
          </cell>
          <cell r="BE117">
            <v>-0.65729999999999911</v>
          </cell>
        </row>
        <row r="118">
          <cell r="AC118">
            <v>882.23</v>
          </cell>
          <cell r="BE118">
            <v>-882.23230000000353</v>
          </cell>
        </row>
        <row r="119">
          <cell r="AC119">
            <v>490</v>
          </cell>
          <cell r="BE119">
            <v>-494.19915999999375</v>
          </cell>
        </row>
        <row r="120">
          <cell r="AC120">
            <v>19</v>
          </cell>
          <cell r="BE120">
            <v>-18.724999999999959</v>
          </cell>
        </row>
        <row r="121">
          <cell r="AC121">
            <v>0</v>
          </cell>
          <cell r="BE121">
            <v>1404.7962999999963</v>
          </cell>
        </row>
        <row r="122">
          <cell r="AC122">
            <v>0</v>
          </cell>
          <cell r="BE122">
            <v>-6682.2427999999982</v>
          </cell>
        </row>
        <row r="123">
          <cell r="AC123">
            <v>1000</v>
          </cell>
          <cell r="BE123">
            <v>-2519.4503000000013</v>
          </cell>
        </row>
        <row r="124">
          <cell r="AC124">
            <v>0</v>
          </cell>
          <cell r="BE124">
            <v>-92.703700000000666</v>
          </cell>
        </row>
        <row r="125">
          <cell r="AC125">
            <v>2600</v>
          </cell>
          <cell r="BE125">
            <v>-2567.0827779685842</v>
          </cell>
        </row>
        <row r="126">
          <cell r="AC126">
            <v>2100</v>
          </cell>
          <cell r="BE126">
            <v>-2060.8096000000041</v>
          </cell>
        </row>
        <row r="127">
          <cell r="AC127">
            <v>300</v>
          </cell>
          <cell r="BE127">
            <v>-694.33280000000036</v>
          </cell>
        </row>
        <row r="128">
          <cell r="AC128">
            <v>0</v>
          </cell>
          <cell r="BE128">
            <v>-6678.9718999999996</v>
          </cell>
        </row>
        <row r="129">
          <cell r="AC129">
            <v>0</v>
          </cell>
          <cell r="BE129">
            <v>402.83109999999988</v>
          </cell>
        </row>
        <row r="130">
          <cell r="AC130">
            <v>0</v>
          </cell>
          <cell r="BE130">
            <v>-1089.0176000000031</v>
          </cell>
        </row>
        <row r="131">
          <cell r="AC131">
            <v>0</v>
          </cell>
          <cell r="BE131">
            <v>545.94309999999928</v>
          </cell>
        </row>
        <row r="132">
          <cell r="AC132">
            <v>0</v>
          </cell>
          <cell r="BE132">
            <v>-7501.8452999999954</v>
          </cell>
        </row>
        <row r="133">
          <cell r="AC133">
            <v>0</v>
          </cell>
          <cell r="BE133">
            <v>164.8330000000006</v>
          </cell>
        </row>
        <row r="134">
          <cell r="AC134">
            <v>1000</v>
          </cell>
          <cell r="BE134">
            <v>-22819.994400000007</v>
          </cell>
        </row>
        <row r="135">
          <cell r="AC135">
            <v>3000</v>
          </cell>
          <cell r="BE135">
            <v>-2547.2366999999949</v>
          </cell>
        </row>
        <row r="136">
          <cell r="AC136">
            <v>2824.91</v>
          </cell>
          <cell r="BE136">
            <v>-2824.9125999999969</v>
          </cell>
        </row>
        <row r="137">
          <cell r="AC137">
            <v>0</v>
          </cell>
          <cell r="BE137">
            <v>0</v>
          </cell>
        </row>
        <row r="138">
          <cell r="AC138">
            <v>0</v>
          </cell>
          <cell r="BE138">
            <v>-1557.0126000000027</v>
          </cell>
        </row>
        <row r="139">
          <cell r="AC139">
            <v>0</v>
          </cell>
          <cell r="BE139">
            <v>0</v>
          </cell>
        </row>
        <row r="140">
          <cell r="AC140">
            <v>0</v>
          </cell>
          <cell r="BE140">
            <v>7.9999999998108251E-3</v>
          </cell>
        </row>
        <row r="141">
          <cell r="AC141">
            <v>0</v>
          </cell>
          <cell r="BE141">
            <v>-5.6548999999995315</v>
          </cell>
        </row>
        <row r="142">
          <cell r="AC142">
            <v>0</v>
          </cell>
          <cell r="BE142">
            <v>-907.87799999999947</v>
          </cell>
        </row>
        <row r="143">
          <cell r="AC143">
            <v>0</v>
          </cell>
          <cell r="BE143">
            <v>-780.78549999999882</v>
          </cell>
        </row>
        <row r="144">
          <cell r="BE144">
            <v>498.18489999999997</v>
          </cell>
        </row>
        <row r="145">
          <cell r="AC145">
            <v>0</v>
          </cell>
          <cell r="BE145">
            <v>2648.7910000000011</v>
          </cell>
        </row>
        <row r="146">
          <cell r="AC146">
            <v>0</v>
          </cell>
          <cell r="BE146">
            <v>3318.6839000000055</v>
          </cell>
        </row>
        <row r="147">
          <cell r="AC147">
            <v>0</v>
          </cell>
          <cell r="BE147">
            <v>-6371.1519000000044</v>
          </cell>
        </row>
        <row r="148">
          <cell r="AC148">
            <v>0</v>
          </cell>
          <cell r="BE148">
            <v>920.13139999999987</v>
          </cell>
        </row>
        <row r="149">
          <cell r="AC149">
            <v>0</v>
          </cell>
          <cell r="BE149">
            <v>711.49490875777678</v>
          </cell>
        </row>
        <row r="150">
          <cell r="AC150">
            <v>11500</v>
          </cell>
          <cell r="BE150">
            <v>-11459.656319999995</v>
          </cell>
        </row>
        <row r="151">
          <cell r="AC151">
            <v>0</v>
          </cell>
          <cell r="BE151">
            <v>1.5999999977793777E-3</v>
          </cell>
        </row>
        <row r="152">
          <cell r="AC152">
            <v>0</v>
          </cell>
          <cell r="BE152">
            <v>-5684.2297000000017</v>
          </cell>
        </row>
        <row r="153">
          <cell r="AC153">
            <v>0</v>
          </cell>
          <cell r="BE153">
            <v>167.26299999999941</v>
          </cell>
        </row>
        <row r="154">
          <cell r="AC154">
            <v>0</v>
          </cell>
          <cell r="BE154">
            <v>-332.22869999999853</v>
          </cell>
        </row>
        <row r="155">
          <cell r="AC155">
            <v>0</v>
          </cell>
          <cell r="BE155">
            <v>290.54759999999931</v>
          </cell>
        </row>
        <row r="156">
          <cell r="AC156">
            <v>0</v>
          </cell>
          <cell r="BE156">
            <v>-2587.6523000000002</v>
          </cell>
        </row>
        <row r="157">
          <cell r="AC157">
            <v>0</v>
          </cell>
          <cell r="BE157">
            <v>9453.1139999999996</v>
          </cell>
        </row>
        <row r="158">
          <cell r="AC158">
            <v>0</v>
          </cell>
          <cell r="BE158">
            <v>-108.68530000000072</v>
          </cell>
        </row>
        <row r="159">
          <cell r="AC159">
            <v>1500</v>
          </cell>
          <cell r="BE159">
            <v>-1268.5003000000065</v>
          </cell>
        </row>
        <row r="160">
          <cell r="AC160">
            <v>0</v>
          </cell>
          <cell r="BE160">
            <v>1329.3511000000003</v>
          </cell>
        </row>
        <row r="161">
          <cell r="AC161">
            <v>2600</v>
          </cell>
          <cell r="BE161">
            <v>-2650.005700000007</v>
          </cell>
        </row>
        <row r="162">
          <cell r="AC162">
            <v>0</v>
          </cell>
          <cell r="BE162">
            <v>-21426.9591</v>
          </cell>
        </row>
        <row r="163">
          <cell r="AC163">
            <v>0</v>
          </cell>
          <cell r="BE163">
            <v>15651.846800000001</v>
          </cell>
        </row>
        <row r="164">
          <cell r="AC164">
            <v>0</v>
          </cell>
          <cell r="BE164">
            <v>782.36969999999985</v>
          </cell>
        </row>
        <row r="165">
          <cell r="AC165">
            <v>0</v>
          </cell>
          <cell r="BE165">
            <v>-56.552300000000017</v>
          </cell>
        </row>
        <row r="166">
          <cell r="AC166">
            <v>0</v>
          </cell>
          <cell r="BE166">
            <v>-43.067399999999836</v>
          </cell>
        </row>
        <row r="167">
          <cell r="AC167">
            <v>0</v>
          </cell>
          <cell r="BE167">
            <v>-468.70250000000135</v>
          </cell>
        </row>
        <row r="168">
          <cell r="AC168">
            <v>0</v>
          </cell>
          <cell r="BE168">
            <v>-6730.7655000000086</v>
          </cell>
        </row>
        <row r="169">
          <cell r="AC169">
            <v>1328</v>
          </cell>
          <cell r="BE169">
            <v>5403.3729999999987</v>
          </cell>
        </row>
        <row r="170">
          <cell r="AC170">
            <v>0</v>
          </cell>
          <cell r="BE170">
            <v>25571.872500000012</v>
          </cell>
        </row>
        <row r="171">
          <cell r="AC171">
            <v>0</v>
          </cell>
          <cell r="BE171">
            <v>-28537.853449999973</v>
          </cell>
        </row>
        <row r="172">
          <cell r="AC172">
            <v>0</v>
          </cell>
          <cell r="BE172">
            <v>-3441.8217000000004</v>
          </cell>
        </row>
        <row r="173">
          <cell r="AC173">
            <v>0</v>
          </cell>
          <cell r="BE173">
            <v>-1206.8569000000002</v>
          </cell>
        </row>
        <row r="174">
          <cell r="AC174">
            <v>2283.6999999999998</v>
          </cell>
          <cell r="BE174">
            <v>-2283.7017000000114</v>
          </cell>
        </row>
        <row r="175">
          <cell r="AC175">
            <v>0</v>
          </cell>
          <cell r="BE175">
            <v>-1757.2005999999951</v>
          </cell>
        </row>
        <row r="176">
          <cell r="AC176">
            <v>0</v>
          </cell>
          <cell r="BE176">
            <v>539.19959999999855</v>
          </cell>
        </row>
        <row r="177">
          <cell r="AC177">
            <v>0</v>
          </cell>
          <cell r="BE177">
            <v>1932.9161999999983</v>
          </cell>
        </row>
        <row r="178">
          <cell r="AC178">
            <v>0</v>
          </cell>
          <cell r="BE178">
            <v>-1.2774999999997385</v>
          </cell>
        </row>
        <row r="179">
          <cell r="AC179">
            <v>0</v>
          </cell>
          <cell r="BE179">
            <v>2068.464300000001</v>
          </cell>
        </row>
        <row r="180">
          <cell r="AC180">
            <v>0</v>
          </cell>
          <cell r="BE180">
            <v>3702.5976000000028</v>
          </cell>
        </row>
        <row r="181">
          <cell r="AC181">
            <v>10500</v>
          </cell>
          <cell r="BE181">
            <v>-10454.5478</v>
          </cell>
        </row>
        <row r="182">
          <cell r="AC182">
            <v>0</v>
          </cell>
          <cell r="BE182">
            <v>-9682.092099999998</v>
          </cell>
        </row>
        <row r="183">
          <cell r="AC183">
            <v>0</v>
          </cell>
          <cell r="BE183">
            <v>878.37929999999983</v>
          </cell>
        </row>
        <row r="184">
          <cell r="AC184">
            <v>0</v>
          </cell>
          <cell r="BE184">
            <v>7119.9991</v>
          </cell>
        </row>
        <row r="185">
          <cell r="AC185">
            <v>0</v>
          </cell>
          <cell r="BE185">
            <v>13573.913199999999</v>
          </cell>
        </row>
        <row r="186">
          <cell r="AC186">
            <v>0</v>
          </cell>
          <cell r="BE186">
            <v>-7728.1357000000016</v>
          </cell>
        </row>
        <row r="187">
          <cell r="AC187">
            <v>0</v>
          </cell>
          <cell r="BE187">
            <v>-898.81210000000124</v>
          </cell>
        </row>
        <row r="188">
          <cell r="AC188">
            <v>0</v>
          </cell>
          <cell r="BE188">
            <v>0</v>
          </cell>
        </row>
        <row r="189">
          <cell r="AC189">
            <v>0</v>
          </cell>
          <cell r="BE189">
            <v>2.0099999910598854E-3</v>
          </cell>
        </row>
        <row r="190">
          <cell r="AC190">
            <v>0</v>
          </cell>
          <cell r="BE190">
            <v>-1575.0945999999994</v>
          </cell>
        </row>
        <row r="191">
          <cell r="AC191">
            <v>0</v>
          </cell>
          <cell r="BE191">
            <v>-15.433199999999822</v>
          </cell>
        </row>
        <row r="192">
          <cell r="AC192">
            <v>0</v>
          </cell>
          <cell r="BE192">
            <v>-1403.4202000000014</v>
          </cell>
        </row>
        <row r="193">
          <cell r="AC193">
            <v>0</v>
          </cell>
          <cell r="BE193">
            <v>7.9999999164215296E-4</v>
          </cell>
        </row>
        <row r="194">
          <cell r="AC194">
            <v>1581.2</v>
          </cell>
          <cell r="BE194">
            <v>-1581.2000000000012</v>
          </cell>
        </row>
        <row r="195">
          <cell r="AC195">
            <v>3000</v>
          </cell>
          <cell r="BE195">
            <v>8716.4730999999974</v>
          </cell>
        </row>
        <row r="196">
          <cell r="AC196">
            <v>0</v>
          </cell>
          <cell r="BE196">
            <v>-893.20889999999577</v>
          </cell>
        </row>
        <row r="197">
          <cell r="AC197">
            <v>0</v>
          </cell>
          <cell r="BE197">
            <v>26.260400000006239</v>
          </cell>
        </row>
        <row r="198">
          <cell r="AC198">
            <v>0</v>
          </cell>
          <cell r="BE198">
            <v>4297.4710999999988</v>
          </cell>
        </row>
        <row r="199">
          <cell r="AC199">
            <v>0</v>
          </cell>
          <cell r="BE199">
            <v>3247.7085999999967</v>
          </cell>
        </row>
        <row r="200">
          <cell r="AC200">
            <v>0</v>
          </cell>
          <cell r="BE200">
            <v>18.241000000005442</v>
          </cell>
        </row>
        <row r="201">
          <cell r="AC201">
            <v>0</v>
          </cell>
          <cell r="BE201">
            <v>1501.1514999999999</v>
          </cell>
        </row>
        <row r="202">
          <cell r="AC202">
            <v>1837.26</v>
          </cell>
          <cell r="BE202">
            <v>-1837.2646000000059</v>
          </cell>
        </row>
        <row r="203">
          <cell r="AC203">
            <v>2000</v>
          </cell>
          <cell r="BE203">
            <v>-307.31049999999732</v>
          </cell>
        </row>
        <row r="204">
          <cell r="AC204">
            <v>0</v>
          </cell>
          <cell r="BE204">
            <v>0.80379999999695428</v>
          </cell>
        </row>
        <row r="205">
          <cell r="AC205">
            <v>0</v>
          </cell>
          <cell r="BE205">
            <v>20689.825999999994</v>
          </cell>
        </row>
        <row r="206">
          <cell r="AC206">
            <v>0</v>
          </cell>
          <cell r="BE206">
            <v>-21793.959199999994</v>
          </cell>
        </row>
        <row r="207">
          <cell r="AC207">
            <v>0</v>
          </cell>
          <cell r="BE207">
            <v>-2626.4352000000035</v>
          </cell>
        </row>
        <row r="208">
          <cell r="AC208">
            <v>2000</v>
          </cell>
          <cell r="BE208">
            <v>-704.8262000000002</v>
          </cell>
        </row>
        <row r="209">
          <cell r="AC209">
            <v>700</v>
          </cell>
          <cell r="BE209">
            <v>-689.16260000000216</v>
          </cell>
        </row>
        <row r="210">
          <cell r="AC210">
            <v>0</v>
          </cell>
          <cell r="BE210">
            <v>-1797.8796000000027</v>
          </cell>
        </row>
        <row r="211">
          <cell r="AC211">
            <v>0</v>
          </cell>
          <cell r="BE211">
            <v>761.75430000000188</v>
          </cell>
        </row>
        <row r="212">
          <cell r="AC212">
            <v>0</v>
          </cell>
          <cell r="BE212">
            <v>97.697499999996595</v>
          </cell>
        </row>
        <row r="213">
          <cell r="AC213">
            <v>0</v>
          </cell>
          <cell r="BE213">
            <v>-7227.5575000000008</v>
          </cell>
        </row>
        <row r="214">
          <cell r="AC214">
            <v>2900</v>
          </cell>
          <cell r="BE214">
            <v>-2863.0169999999939</v>
          </cell>
        </row>
        <row r="215">
          <cell r="AC215">
            <v>4300</v>
          </cell>
          <cell r="BE215">
            <v>-4273.0050999999994</v>
          </cell>
        </row>
        <row r="216">
          <cell r="AC216">
            <v>480.91</v>
          </cell>
          <cell r="BE216">
            <v>-929.90660000000094</v>
          </cell>
        </row>
        <row r="217">
          <cell r="AC217">
            <v>0</v>
          </cell>
          <cell r="BE217">
            <v>645.59459999999876</v>
          </cell>
        </row>
        <row r="218">
          <cell r="AC218">
            <v>870</v>
          </cell>
          <cell r="BE218">
            <v>-869.58499999999867</v>
          </cell>
        </row>
        <row r="219">
          <cell r="AC219">
            <v>0</v>
          </cell>
          <cell r="BE219">
            <v>4095.7117999999991</v>
          </cell>
        </row>
        <row r="220">
          <cell r="AC220">
            <v>6100</v>
          </cell>
          <cell r="BE220">
            <v>-6101.4325999999955</v>
          </cell>
        </row>
        <row r="221">
          <cell r="AC221">
            <v>0</v>
          </cell>
          <cell r="BE221">
            <v>-1827.1336999999976</v>
          </cell>
        </row>
        <row r="222">
          <cell r="AC222">
            <v>0</v>
          </cell>
          <cell r="BE222">
            <v>-4840.4776999999995</v>
          </cell>
        </row>
        <row r="223">
          <cell r="AC223">
            <v>0</v>
          </cell>
          <cell r="BE223">
            <v>6844.78</v>
          </cell>
        </row>
        <row r="224">
          <cell r="AC224">
            <v>0</v>
          </cell>
          <cell r="BE224">
            <v>958.66109999999992</v>
          </cell>
        </row>
        <row r="225">
          <cell r="AC225">
            <v>0</v>
          </cell>
          <cell r="BE225">
            <v>-391.72199999999754</v>
          </cell>
        </row>
        <row r="226">
          <cell r="AC226">
            <v>0</v>
          </cell>
          <cell r="BE226">
            <v>81.861599999999953</v>
          </cell>
        </row>
        <row r="227">
          <cell r="AC227">
            <v>1000</v>
          </cell>
          <cell r="BE227">
            <v>10.785199999997985</v>
          </cell>
        </row>
        <row r="228">
          <cell r="AC228">
            <v>0</v>
          </cell>
          <cell r="BE228">
            <v>-1940.6829000000025</v>
          </cell>
        </row>
        <row r="229">
          <cell r="AC229">
            <v>0</v>
          </cell>
          <cell r="BE229">
            <v>-3105.1606000000024</v>
          </cell>
        </row>
        <row r="230">
          <cell r="AC230">
            <v>0</v>
          </cell>
          <cell r="BE230">
            <v>4925.0938999999989</v>
          </cell>
        </row>
        <row r="231">
          <cell r="AC231">
            <v>0</v>
          </cell>
          <cell r="BE231">
            <v>-1731.0087999999955</v>
          </cell>
        </row>
        <row r="232">
          <cell r="AC232">
            <v>0</v>
          </cell>
          <cell r="BE232">
            <v>-933.35150000000203</v>
          </cell>
        </row>
        <row r="233">
          <cell r="AC233">
            <v>0</v>
          </cell>
          <cell r="BE233">
            <v>2731.5249999999969</v>
          </cell>
        </row>
        <row r="234">
          <cell r="AC234">
            <v>0</v>
          </cell>
          <cell r="BE234">
            <v>3697.3656999999998</v>
          </cell>
        </row>
        <row r="235">
          <cell r="AC235">
            <v>0</v>
          </cell>
          <cell r="BE235">
            <v>-797.26590000000215</v>
          </cell>
        </row>
        <row r="236">
          <cell r="AC236">
            <v>4500</v>
          </cell>
          <cell r="BE236">
            <v>-1078.6150000000073</v>
          </cell>
        </row>
        <row r="237">
          <cell r="AC237">
            <v>5000</v>
          </cell>
          <cell r="BE237">
            <v>-80.509699999998702</v>
          </cell>
        </row>
        <row r="238">
          <cell r="AC238">
            <v>0</v>
          </cell>
          <cell r="BE238">
            <v>2694.6866000000005</v>
          </cell>
        </row>
        <row r="239">
          <cell r="AC239">
            <v>1264.44</v>
          </cell>
          <cell r="BE239">
            <v>-1264.4429000000036</v>
          </cell>
        </row>
        <row r="240">
          <cell r="AC240">
            <v>0</v>
          </cell>
          <cell r="BE240">
            <v>874.18899999999962</v>
          </cell>
        </row>
        <row r="241">
          <cell r="AC241">
            <v>840</v>
          </cell>
          <cell r="BE241">
            <v>-839.05455700000255</v>
          </cell>
        </row>
        <row r="242">
          <cell r="AC242">
            <v>0</v>
          </cell>
          <cell r="BE242">
            <v>-273.61750000000001</v>
          </cell>
        </row>
        <row r="243">
          <cell r="AC243">
            <v>0</v>
          </cell>
          <cell r="BE243">
            <v>5380.6573000000026</v>
          </cell>
        </row>
        <row r="244">
          <cell r="AC244">
            <v>4000</v>
          </cell>
          <cell r="BE244">
            <v>-10599.7317</v>
          </cell>
        </row>
        <row r="245">
          <cell r="AC245">
            <v>0</v>
          </cell>
          <cell r="BE245">
            <v>-0.76620000000548316</v>
          </cell>
        </row>
        <row r="246">
          <cell r="AC246">
            <v>2465</v>
          </cell>
          <cell r="BE246">
            <v>-2464.9553999999998</v>
          </cell>
        </row>
        <row r="247">
          <cell r="AC247">
            <v>0</v>
          </cell>
          <cell r="BE247">
            <v>187.81750000000011</v>
          </cell>
        </row>
        <row r="248">
          <cell r="AC248">
            <v>0</v>
          </cell>
          <cell r="BE248">
            <v>-2389.3455999999978</v>
          </cell>
        </row>
        <row r="249">
          <cell r="AC249">
            <v>0</v>
          </cell>
          <cell r="BE249">
            <v>-36.048100000000318</v>
          </cell>
        </row>
        <row r="250">
          <cell r="AC250">
            <v>0</v>
          </cell>
          <cell r="BE250">
            <v>2149.2097000000076</v>
          </cell>
        </row>
        <row r="251">
          <cell r="AC251">
            <v>0</v>
          </cell>
          <cell r="BE251">
            <v>136.54490000000021</v>
          </cell>
        </row>
        <row r="252">
          <cell r="AC252">
            <v>0</v>
          </cell>
          <cell r="BE252">
            <v>-98.647400000000047</v>
          </cell>
        </row>
        <row r="253">
          <cell r="AC253">
            <v>0</v>
          </cell>
          <cell r="BE253">
            <v>-964.76179999999533</v>
          </cell>
        </row>
        <row r="254">
          <cell r="AC254">
            <v>0</v>
          </cell>
          <cell r="BE254">
            <v>-131.88821000000416</v>
          </cell>
        </row>
        <row r="255">
          <cell r="AC255">
            <v>2300</v>
          </cell>
          <cell r="BE255">
            <v>-1229.5462000000023</v>
          </cell>
        </row>
        <row r="256">
          <cell r="AC256">
            <v>14000</v>
          </cell>
          <cell r="BE256">
            <v>-83760.460399999996</v>
          </cell>
        </row>
        <row r="257">
          <cell r="AC257">
            <v>0</v>
          </cell>
          <cell r="BE257">
            <v>-107.0889999999994</v>
          </cell>
        </row>
        <row r="258">
          <cell r="AC258">
            <v>0</v>
          </cell>
          <cell r="BE258">
            <v>-2606.8345000000027</v>
          </cell>
        </row>
        <row r="259">
          <cell r="AC259">
            <v>0</v>
          </cell>
          <cell r="BE259">
            <v>-3083.8618999999994</v>
          </cell>
        </row>
        <row r="260">
          <cell r="AC260">
            <v>1000</v>
          </cell>
          <cell r="BE260">
            <v>-538.66479999999819</v>
          </cell>
        </row>
        <row r="261">
          <cell r="AC261">
            <v>0</v>
          </cell>
          <cell r="BE261">
            <v>160.34679999999574</v>
          </cell>
        </row>
        <row r="262">
          <cell r="AC262">
            <v>0</v>
          </cell>
          <cell r="BE262">
            <v>-7551.3792999999996</v>
          </cell>
        </row>
        <row r="263">
          <cell r="AC263">
            <v>0</v>
          </cell>
          <cell r="BE263">
            <v>-4.0999999987434421E-3</v>
          </cell>
        </row>
        <row r="264">
          <cell r="AC264">
            <v>0</v>
          </cell>
          <cell r="BE264">
            <v>906.21469999999999</v>
          </cell>
        </row>
        <row r="265">
          <cell r="AC265">
            <v>0</v>
          </cell>
          <cell r="BE265">
            <v>-184.58210000000037</v>
          </cell>
        </row>
        <row r="266">
          <cell r="AC266">
            <v>0</v>
          </cell>
          <cell r="BE266">
            <v>281.54859999999906</v>
          </cell>
        </row>
        <row r="267">
          <cell r="AC267">
            <v>1011.24</v>
          </cell>
          <cell r="BE267">
            <v>-1011.2435999999996</v>
          </cell>
        </row>
        <row r="268">
          <cell r="AC268">
            <v>0</v>
          </cell>
          <cell r="BE268">
            <v>-229.64979999998906</v>
          </cell>
        </row>
        <row r="269">
          <cell r="AC269">
            <v>2700</v>
          </cell>
          <cell r="BE269">
            <v>-2653.2350000000006</v>
          </cell>
        </row>
        <row r="270">
          <cell r="AC270">
            <v>0</v>
          </cell>
          <cell r="BE270">
            <v>-9582.8322999999982</v>
          </cell>
        </row>
        <row r="271">
          <cell r="AC271">
            <v>493</v>
          </cell>
          <cell r="BE271">
            <v>-492.84239999999841</v>
          </cell>
        </row>
        <row r="272">
          <cell r="AC272">
            <v>0</v>
          </cell>
          <cell r="BE272">
            <v>3979.8867</v>
          </cell>
        </row>
        <row r="273">
          <cell r="AC273">
            <v>0</v>
          </cell>
          <cell r="BE273">
            <v>-2607.1191999999974</v>
          </cell>
        </row>
      </sheetData>
      <sheetData sheetId="3"/>
      <sheetData sheetId="4">
        <row r="4">
          <cell r="C4">
            <v>6.82</v>
          </cell>
          <cell r="D4">
            <v>2.65</v>
          </cell>
        </row>
      </sheetData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341"/>
  <sheetViews>
    <sheetView tabSelected="1" topLeftCell="E1" workbookViewId="0">
      <selection activeCell="K2" sqref="K2:L2"/>
    </sheetView>
  </sheetViews>
  <sheetFormatPr defaultColWidth="11.5" defaultRowHeight="15.75"/>
  <cols>
    <col min="1" max="1" width="11.5" style="13"/>
    <col min="11" max="11" width="11.5" style="6"/>
  </cols>
  <sheetData>
    <row r="1" spans="1:20">
      <c r="A1" s="1"/>
      <c r="B1" s="2">
        <f t="shared" ref="B1:L1" si="0">SUM(B10:B275)</f>
        <v>1930075.3639999989</v>
      </c>
      <c r="C1" s="2">
        <f t="shared" si="0"/>
        <v>1025465.4290000006</v>
      </c>
      <c r="D1" s="2">
        <f t="shared" si="0"/>
        <v>2968210.3829999999</v>
      </c>
      <c r="E1" s="3">
        <f t="shared" si="0"/>
        <v>1961606.5809999979</v>
      </c>
      <c r="F1" s="2">
        <f t="shared" si="0"/>
        <v>1036811.7539999998</v>
      </c>
      <c r="G1" s="2">
        <f t="shared" si="0"/>
        <v>3017249.7649999987</v>
      </c>
      <c r="H1" s="2">
        <f t="shared" si="0"/>
        <v>33389.855000000054</v>
      </c>
      <c r="I1" s="2">
        <f t="shared" si="0"/>
        <v>11549.718999999992</v>
      </c>
      <c r="J1" s="2">
        <f t="shared" si="0"/>
        <v>44939.574000000051</v>
      </c>
      <c r="K1" s="3">
        <f t="shared" si="0"/>
        <v>-356786.15780091588</v>
      </c>
      <c r="L1" s="2">
        <f t="shared" si="0"/>
        <v>217639.92</v>
      </c>
      <c r="M1" s="2">
        <f>SUM(M10:M287)</f>
        <v>227718.81110000025</v>
      </c>
      <c r="N1" s="2">
        <f>SUM(N10:N287)</f>
        <v>30606.755349999985</v>
      </c>
      <c r="O1" s="2">
        <f>SUM(O10:O275)</f>
        <v>258325.56645000048</v>
      </c>
      <c r="P1" s="2">
        <f>SUM(P10:P275)</f>
        <v>0</v>
      </c>
      <c r="Q1" s="2">
        <f>SUM(Q10:Q275)</f>
        <v>-397471.804250916</v>
      </c>
      <c r="R1" s="4"/>
      <c r="S1" s="2"/>
    </row>
    <row r="2" spans="1:20">
      <c r="A2" s="5"/>
      <c r="L2" s="4"/>
      <c r="O2" s="4">
        <f>[1]Оплата!L1</f>
        <v>222856.72754000008</v>
      </c>
      <c r="Q2" s="4">
        <f>[1]Оплата!$BE$2</f>
        <v>-356786.15780091588</v>
      </c>
    </row>
    <row r="3" spans="1:20">
      <c r="A3" s="7"/>
      <c r="B3" s="8"/>
      <c r="E3" s="8"/>
      <c r="K3" s="9"/>
      <c r="L3" s="10"/>
      <c r="M3" s="11"/>
      <c r="N3" s="11"/>
      <c r="O3" s="11"/>
      <c r="P3" s="11"/>
      <c r="Q3" s="12"/>
    </row>
    <row r="4" spans="1:20">
      <c r="A4" s="7"/>
      <c r="B4" s="8"/>
      <c r="E4" s="8"/>
      <c r="K4" s="9"/>
      <c r="L4" s="10"/>
      <c r="M4" s="13"/>
      <c r="N4" s="13"/>
      <c r="O4" s="13"/>
      <c r="P4" s="13"/>
      <c r="Q4" s="12"/>
    </row>
    <row r="5" spans="1:20">
      <c r="A5" s="7"/>
      <c r="B5" s="8"/>
      <c r="E5" s="8"/>
      <c r="L5" s="14"/>
      <c r="O5" s="14"/>
      <c r="P5" s="14"/>
      <c r="Q5" s="14"/>
      <c r="T5" s="15"/>
    </row>
    <row r="6" spans="1:20" ht="16.5" thickBot="1">
      <c r="A6" s="16"/>
      <c r="D6" s="17" t="s">
        <v>0</v>
      </c>
      <c r="J6" s="18"/>
      <c r="K6" s="19"/>
      <c r="L6" s="20" t="s">
        <v>1</v>
      </c>
      <c r="M6" s="18">
        <f>[1]запросы!C4</f>
        <v>6.82</v>
      </c>
      <c r="N6" s="18">
        <f>[1]запросы!D4</f>
        <v>2.65</v>
      </c>
    </row>
    <row r="7" spans="1:20" ht="18.75" thickBot="1">
      <c r="A7" s="21">
        <f>F7</f>
        <v>44405</v>
      </c>
      <c r="B7" s="22"/>
      <c r="C7" s="23">
        <v>44373</v>
      </c>
      <c r="D7" s="24"/>
      <c r="E7" s="22"/>
      <c r="F7" s="23">
        <v>44405</v>
      </c>
      <c r="G7" s="24"/>
      <c r="H7" s="25" t="s">
        <v>2</v>
      </c>
      <c r="I7" s="26"/>
      <c r="J7" s="27"/>
      <c r="K7" s="28" t="s">
        <v>3</v>
      </c>
      <c r="L7" s="29" t="s">
        <v>4</v>
      </c>
      <c r="M7" s="30" t="s">
        <v>5</v>
      </c>
      <c r="N7" s="31"/>
      <c r="O7" s="32"/>
      <c r="P7" s="33" t="s">
        <v>6</v>
      </c>
      <c r="Q7" s="34" t="s">
        <v>7</v>
      </c>
      <c r="R7" s="35"/>
    </row>
    <row r="8" spans="1:20" ht="18.75" thickBot="1">
      <c r="A8" s="36">
        <v>2021</v>
      </c>
      <c r="B8" s="25" t="s">
        <v>8</v>
      </c>
      <c r="C8" s="26"/>
      <c r="D8" s="27"/>
      <c r="E8" s="25" t="s">
        <v>8</v>
      </c>
      <c r="F8" s="26"/>
      <c r="G8" s="27"/>
      <c r="H8" s="25" t="s">
        <v>8</v>
      </c>
      <c r="I8" s="26"/>
      <c r="J8" s="27"/>
      <c r="K8" s="37"/>
      <c r="L8" s="38"/>
      <c r="M8" s="30" t="s">
        <v>9</v>
      </c>
      <c r="N8" s="31"/>
      <c r="O8" s="32"/>
      <c r="P8" s="39" t="s">
        <v>10</v>
      </c>
      <c r="Q8" s="40"/>
      <c r="R8" s="41"/>
    </row>
    <row r="9" spans="1:20" ht="26.25" thickBot="1">
      <c r="A9" s="42" t="s">
        <v>11</v>
      </c>
      <c r="B9" s="43" t="s">
        <v>12</v>
      </c>
      <c r="C9" s="44" t="s">
        <v>13</v>
      </c>
      <c r="D9" s="45" t="s">
        <v>14</v>
      </c>
      <c r="E9" s="43" t="s">
        <v>12</v>
      </c>
      <c r="F9" s="44" t="s">
        <v>13</v>
      </c>
      <c r="G9" s="45" t="s">
        <v>14</v>
      </c>
      <c r="H9" s="43" t="s">
        <v>12</v>
      </c>
      <c r="I9" s="44" t="s">
        <v>13</v>
      </c>
      <c r="J9" s="46" t="s">
        <v>15</v>
      </c>
      <c r="K9" s="47">
        <f>C7</f>
        <v>44373</v>
      </c>
      <c r="L9" s="48">
        <f>F7</f>
        <v>44405</v>
      </c>
      <c r="M9" s="49" t="s">
        <v>16</v>
      </c>
      <c r="N9" s="49" t="s">
        <v>17</v>
      </c>
      <c r="O9" s="49" t="s">
        <v>15</v>
      </c>
      <c r="P9" s="50" t="s">
        <v>18</v>
      </c>
      <c r="Q9" s="51">
        <f>F7</f>
        <v>44405</v>
      </c>
      <c r="R9" s="52" t="s">
        <v>19</v>
      </c>
    </row>
    <row r="10" spans="1:20">
      <c r="A10" s="53" t="s">
        <v>20</v>
      </c>
      <c r="B10" s="54">
        <v>2871.78</v>
      </c>
      <c r="C10" s="55">
        <v>797.14</v>
      </c>
      <c r="D10" s="53">
        <v>3668.94</v>
      </c>
      <c r="E10" s="54"/>
      <c r="F10" s="55"/>
      <c r="G10" s="53">
        <v>6016</v>
      </c>
      <c r="H10" s="54"/>
      <c r="I10" s="55"/>
      <c r="J10" s="53"/>
      <c r="K10" s="55">
        <f>[1]Оплата!BE8</f>
        <v>190.2694999999992</v>
      </c>
      <c r="L10" s="53">
        <f>[1]Оплата!AC8</f>
        <v>0</v>
      </c>
      <c r="M10" s="54">
        <f t="shared" ref="M10:N41" si="1">H10*M$6</f>
        <v>0</v>
      </c>
      <c r="N10" s="53">
        <f t="shared" si="1"/>
        <v>0</v>
      </c>
      <c r="O10" s="53">
        <f>SUM(M10:N10)</f>
        <v>0</v>
      </c>
      <c r="P10" s="53"/>
      <c r="Q10" s="55">
        <f t="shared" ref="Q10:Q16" si="2">K10-O10+L10+P10</f>
        <v>190.2694999999992</v>
      </c>
      <c r="R10" s="55" t="str">
        <f>A10</f>
        <v xml:space="preserve">№002 </v>
      </c>
      <c r="S10" s="4"/>
    </row>
    <row r="11" spans="1:20">
      <c r="A11" s="14" t="s">
        <v>21</v>
      </c>
      <c r="B11" s="56">
        <v>3897.71</v>
      </c>
      <c r="C11" s="4">
        <v>5270.6900000000005</v>
      </c>
      <c r="D11" s="14">
        <v>9168.52</v>
      </c>
      <c r="E11" s="56">
        <v>4087.25</v>
      </c>
      <c r="F11" s="4">
        <v>5319.55</v>
      </c>
      <c r="G11" s="14">
        <v>9406.93</v>
      </c>
      <c r="H11" s="56">
        <f t="shared" ref="H11:I16" si="3">E11-B11</f>
        <v>189.53999999999996</v>
      </c>
      <c r="I11" s="4">
        <f t="shared" si="3"/>
        <v>48.859999999999673</v>
      </c>
      <c r="J11" s="14">
        <f t="shared" ref="J11:J74" si="4">SUM(H11:I11)</f>
        <v>238.39999999999964</v>
      </c>
      <c r="K11" s="4">
        <f>[1]Оплата!BE9</f>
        <v>4128.9771000000019</v>
      </c>
      <c r="L11" s="14">
        <f>[1]Оплата!AC9</f>
        <v>2000</v>
      </c>
      <c r="M11" s="56">
        <f t="shared" si="1"/>
        <v>1292.6627999999998</v>
      </c>
      <c r="N11" s="14">
        <f t="shared" si="1"/>
        <v>129.47899999999913</v>
      </c>
      <c r="O11" s="14">
        <f>SUM(M11:N11)</f>
        <v>1422.141799999999</v>
      </c>
      <c r="P11" s="14"/>
      <c r="Q11" s="4">
        <f t="shared" si="2"/>
        <v>4706.8353000000025</v>
      </c>
      <c r="R11" s="4" t="str">
        <f t="shared" ref="R11:R74" si="5">A11</f>
        <v xml:space="preserve">№003 </v>
      </c>
      <c r="S11" s="4"/>
    </row>
    <row r="12" spans="1:20">
      <c r="A12" s="53" t="s">
        <v>22</v>
      </c>
      <c r="B12" s="54">
        <v>6109.05</v>
      </c>
      <c r="C12" s="55">
        <v>2275.7200000000003</v>
      </c>
      <c r="D12" s="53">
        <v>8384.77</v>
      </c>
      <c r="E12" s="54">
        <v>6323.52</v>
      </c>
      <c r="F12" s="55">
        <v>2336.39</v>
      </c>
      <c r="G12" s="53">
        <v>8659.92</v>
      </c>
      <c r="H12" s="54">
        <f t="shared" si="3"/>
        <v>214.47000000000025</v>
      </c>
      <c r="I12" s="54">
        <f t="shared" si="3"/>
        <v>60.669999999999618</v>
      </c>
      <c r="J12" s="54">
        <f t="shared" si="4"/>
        <v>275.13999999999987</v>
      </c>
      <c r="K12" s="55">
        <f>[1]Оплата!BE10</f>
        <v>-2379.7142000000013</v>
      </c>
      <c r="L12" s="53">
        <f>[1]Оплата!AC10</f>
        <v>0</v>
      </c>
      <c r="M12" s="54">
        <f t="shared" si="1"/>
        <v>1462.6854000000019</v>
      </c>
      <c r="N12" s="55">
        <f t="shared" si="1"/>
        <v>160.77549999999897</v>
      </c>
      <c r="O12" s="53">
        <f t="shared" ref="O12:O75" si="6">SUM(M12:N12)</f>
        <v>1623.4609000000009</v>
      </c>
      <c r="P12" s="53"/>
      <c r="Q12" s="55">
        <f t="shared" si="2"/>
        <v>-4003.1751000000022</v>
      </c>
      <c r="R12" s="55" t="str">
        <f t="shared" si="5"/>
        <v xml:space="preserve">№004 </v>
      </c>
      <c r="S12" s="4"/>
    </row>
    <row r="13" spans="1:20">
      <c r="A13" s="14" t="s">
        <v>23</v>
      </c>
      <c r="B13" s="56">
        <v>883.12</v>
      </c>
      <c r="C13" s="4">
        <v>1400.45</v>
      </c>
      <c r="D13" s="14">
        <v>2283.7000000000003</v>
      </c>
      <c r="E13" s="56">
        <v>889.65</v>
      </c>
      <c r="F13" s="4">
        <v>1402.6200000000001</v>
      </c>
      <c r="G13" s="14">
        <v>2292.41</v>
      </c>
      <c r="H13" s="56">
        <f t="shared" si="3"/>
        <v>6.5299999999999727</v>
      </c>
      <c r="I13" s="56">
        <f t="shared" si="3"/>
        <v>2.1700000000000728</v>
      </c>
      <c r="J13" s="56">
        <f t="shared" si="4"/>
        <v>8.7000000000000455</v>
      </c>
      <c r="K13" s="4">
        <f>[1]Оплата!BE11</f>
        <v>-1574.0094000000001</v>
      </c>
      <c r="L13" s="14">
        <f>[1]Оплата!AC11</f>
        <v>0</v>
      </c>
      <c r="M13" s="56">
        <f t="shared" si="1"/>
        <v>44.534599999999813</v>
      </c>
      <c r="N13" s="4">
        <f t="shared" si="1"/>
        <v>5.7505000000001925</v>
      </c>
      <c r="O13" s="14">
        <f t="shared" si="6"/>
        <v>50.285100000000007</v>
      </c>
      <c r="P13" s="14"/>
      <c r="Q13" s="4">
        <f t="shared" si="2"/>
        <v>-1624.2945000000002</v>
      </c>
      <c r="R13" s="4" t="str">
        <f t="shared" si="5"/>
        <v xml:space="preserve">№005 </v>
      </c>
      <c r="S13" s="4"/>
    </row>
    <row r="14" spans="1:20">
      <c r="A14" s="53" t="s">
        <v>24</v>
      </c>
      <c r="B14" s="54">
        <v>3208.16</v>
      </c>
      <c r="C14" s="55">
        <v>1563.39</v>
      </c>
      <c r="D14" s="53">
        <v>4771.5600000000004</v>
      </c>
      <c r="E14" s="54">
        <v>3208.16</v>
      </c>
      <c r="F14" s="55">
        <v>1563.39</v>
      </c>
      <c r="G14" s="53">
        <v>4771.5600000000004</v>
      </c>
      <c r="H14" s="54">
        <f t="shared" si="3"/>
        <v>0</v>
      </c>
      <c r="I14" s="54">
        <f t="shared" si="3"/>
        <v>0</v>
      </c>
      <c r="J14" s="54">
        <f t="shared" si="4"/>
        <v>0</v>
      </c>
      <c r="K14" s="55">
        <f>[1]Оплата!BE12</f>
        <v>361.34300000000258</v>
      </c>
      <c r="L14" s="53">
        <f>[1]Оплата!AC12</f>
        <v>0</v>
      </c>
      <c r="M14" s="54">
        <f t="shared" si="1"/>
        <v>0</v>
      </c>
      <c r="N14" s="55">
        <f t="shared" si="1"/>
        <v>0</v>
      </c>
      <c r="O14" s="53">
        <f t="shared" si="6"/>
        <v>0</v>
      </c>
      <c r="P14" s="53"/>
      <c r="Q14" s="55">
        <f t="shared" si="2"/>
        <v>361.34300000000258</v>
      </c>
      <c r="R14" s="55" t="str">
        <f t="shared" si="5"/>
        <v xml:space="preserve">№006 </v>
      </c>
      <c r="S14" s="4"/>
    </row>
    <row r="15" spans="1:20">
      <c r="A15" s="14" t="s">
        <v>25</v>
      </c>
      <c r="B15" s="56">
        <v>4105.8</v>
      </c>
      <c r="C15" s="4">
        <v>2392.2000000000003</v>
      </c>
      <c r="D15" s="14">
        <v>6498.04</v>
      </c>
      <c r="E15" s="56">
        <v>4105.8</v>
      </c>
      <c r="F15" s="4">
        <v>2392.2000000000003</v>
      </c>
      <c r="G15" s="14">
        <v>6498.04</v>
      </c>
      <c r="H15" s="56">
        <f t="shared" si="3"/>
        <v>0</v>
      </c>
      <c r="I15" s="56">
        <f t="shared" si="3"/>
        <v>0</v>
      </c>
      <c r="J15" s="56">
        <f t="shared" si="4"/>
        <v>0</v>
      </c>
      <c r="K15" s="4">
        <f>[1]Оплата!BE13</f>
        <v>-1813.7699000000025</v>
      </c>
      <c r="L15" s="14">
        <f>[1]Оплата!AC13</f>
        <v>0</v>
      </c>
      <c r="M15" s="56">
        <f t="shared" si="1"/>
        <v>0</v>
      </c>
      <c r="N15" s="4">
        <f t="shared" si="1"/>
        <v>0</v>
      </c>
      <c r="O15" s="14">
        <f t="shared" si="6"/>
        <v>0</v>
      </c>
      <c r="P15" s="14"/>
      <c r="Q15" s="4">
        <f t="shared" si="2"/>
        <v>-1813.7699000000025</v>
      </c>
      <c r="R15" s="4" t="str">
        <f t="shared" si="5"/>
        <v xml:space="preserve">№007 </v>
      </c>
      <c r="S15" s="4"/>
    </row>
    <row r="16" spans="1:20">
      <c r="A16" s="53" t="s">
        <v>26</v>
      </c>
      <c r="B16" s="54">
        <v>2895.17</v>
      </c>
      <c r="C16" s="55">
        <v>559.46</v>
      </c>
      <c r="D16" s="53">
        <v>3454.63</v>
      </c>
      <c r="E16" s="54">
        <v>3008.02</v>
      </c>
      <c r="F16" s="55">
        <v>578.57000000000005</v>
      </c>
      <c r="G16" s="53">
        <v>3586.6</v>
      </c>
      <c r="H16" s="54">
        <f t="shared" si="3"/>
        <v>112.84999999999991</v>
      </c>
      <c r="I16" s="54">
        <f t="shared" si="3"/>
        <v>19.110000000000014</v>
      </c>
      <c r="J16" s="54">
        <f t="shared" si="4"/>
        <v>131.95999999999992</v>
      </c>
      <c r="K16" s="55">
        <f>[1]Оплата!BE14</f>
        <v>-562.10460000000114</v>
      </c>
      <c r="L16" s="53">
        <f>[1]Оплата!AC14</f>
        <v>562.1</v>
      </c>
      <c r="M16" s="54">
        <f t="shared" si="1"/>
        <v>769.63699999999938</v>
      </c>
      <c r="N16" s="55">
        <f t="shared" si="1"/>
        <v>50.641500000000036</v>
      </c>
      <c r="O16" s="53">
        <f t="shared" si="6"/>
        <v>820.27849999999944</v>
      </c>
      <c r="P16" s="53"/>
      <c r="Q16" s="55">
        <f t="shared" si="2"/>
        <v>-820.28310000000045</v>
      </c>
      <c r="R16" s="55" t="str">
        <f t="shared" si="5"/>
        <v xml:space="preserve">№008 </v>
      </c>
      <c r="S16" s="4"/>
    </row>
    <row r="17" spans="1:19">
      <c r="A17" s="57" t="s">
        <v>27</v>
      </c>
      <c r="B17" s="56"/>
      <c r="C17" s="4"/>
      <c r="D17" s="14"/>
      <c r="E17" s="56"/>
      <c r="F17" s="4"/>
      <c r="G17" s="14"/>
      <c r="H17" s="56"/>
      <c r="I17" s="56"/>
      <c r="J17" s="56">
        <f t="shared" si="4"/>
        <v>0</v>
      </c>
      <c r="K17" s="4">
        <f>[1]Оплата!BE15</f>
        <v>153.49530000000289</v>
      </c>
      <c r="L17" s="14">
        <f>[1]Оплата!AC15</f>
        <v>0</v>
      </c>
      <c r="M17" s="56">
        <f t="shared" si="1"/>
        <v>0</v>
      </c>
      <c r="N17" s="4">
        <f t="shared" si="1"/>
        <v>0</v>
      </c>
      <c r="O17" s="14">
        <f t="shared" si="6"/>
        <v>0</v>
      </c>
      <c r="P17" s="14"/>
      <c r="Q17" s="4">
        <f>K17-O17+L17</f>
        <v>153.49530000000289</v>
      </c>
      <c r="R17" s="4" t="str">
        <f t="shared" si="5"/>
        <v>№009  сбыт</v>
      </c>
      <c r="S17" s="4"/>
    </row>
    <row r="18" spans="1:19">
      <c r="A18" s="53" t="s">
        <v>28</v>
      </c>
      <c r="B18" s="54">
        <v>5961.26</v>
      </c>
      <c r="C18" s="55">
        <v>3316.77</v>
      </c>
      <c r="D18" s="53">
        <v>9278.06</v>
      </c>
      <c r="E18" s="54">
        <v>5994.66</v>
      </c>
      <c r="F18" s="55">
        <v>3332.05</v>
      </c>
      <c r="G18" s="53">
        <v>9326.74</v>
      </c>
      <c r="H18" s="54">
        <f t="shared" ref="H18:I21" si="7">E18-B18</f>
        <v>33.399999999999636</v>
      </c>
      <c r="I18" s="54">
        <f t="shared" si="7"/>
        <v>15.2800000000002</v>
      </c>
      <c r="J18" s="54">
        <f t="shared" si="4"/>
        <v>48.679999999999836</v>
      </c>
      <c r="K18" s="55">
        <f>[1]Оплата!BE16</f>
        <v>3066.6864999999989</v>
      </c>
      <c r="L18" s="53">
        <f>[1]Оплата!AC16</f>
        <v>0</v>
      </c>
      <c r="M18" s="54">
        <f t="shared" si="1"/>
        <v>227.78799999999754</v>
      </c>
      <c r="N18" s="55">
        <f t="shared" si="1"/>
        <v>40.49200000000053</v>
      </c>
      <c r="O18" s="53">
        <f t="shared" si="6"/>
        <v>268.27999999999804</v>
      </c>
      <c r="P18" s="53"/>
      <c r="Q18" s="55">
        <f t="shared" ref="Q18:Q74" si="8">K18-O18+L18+P18</f>
        <v>2798.406500000001</v>
      </c>
      <c r="R18" s="55" t="str">
        <f t="shared" si="5"/>
        <v xml:space="preserve">№009а </v>
      </c>
      <c r="S18" s="4"/>
    </row>
    <row r="19" spans="1:19">
      <c r="A19" s="14" t="s">
        <v>29</v>
      </c>
      <c r="B19" s="56">
        <v>1611.96</v>
      </c>
      <c r="C19" s="4">
        <v>793.15</v>
      </c>
      <c r="D19" s="14">
        <v>2405.13</v>
      </c>
      <c r="E19" s="56">
        <v>1648.2</v>
      </c>
      <c r="F19" s="4">
        <v>801</v>
      </c>
      <c r="G19" s="14">
        <v>2449.2200000000003</v>
      </c>
      <c r="H19" s="56">
        <f t="shared" si="7"/>
        <v>36.240000000000009</v>
      </c>
      <c r="I19" s="56">
        <f t="shared" si="7"/>
        <v>7.8500000000000227</v>
      </c>
      <c r="J19" s="56">
        <f t="shared" si="4"/>
        <v>44.090000000000032</v>
      </c>
      <c r="K19" s="4">
        <f>[1]Оплата!BE17</f>
        <v>4099.8331000000017</v>
      </c>
      <c r="L19" s="14">
        <f>[1]Оплата!AC17</f>
        <v>0</v>
      </c>
      <c r="M19" s="56">
        <f t="shared" si="1"/>
        <v>247.15680000000006</v>
      </c>
      <c r="N19" s="4">
        <f t="shared" si="1"/>
        <v>20.802500000000059</v>
      </c>
      <c r="O19" s="14">
        <f t="shared" si="6"/>
        <v>267.9593000000001</v>
      </c>
      <c r="P19" s="14"/>
      <c r="Q19" s="4">
        <f t="shared" si="8"/>
        <v>3831.8738000000017</v>
      </c>
      <c r="R19" s="4" t="str">
        <f t="shared" si="5"/>
        <v>№010</v>
      </c>
      <c r="S19" s="4"/>
    </row>
    <row r="20" spans="1:19">
      <c r="A20" s="53" t="s">
        <v>30</v>
      </c>
      <c r="B20" s="54">
        <v>3252.2000000000003</v>
      </c>
      <c r="C20" s="55">
        <v>562.4</v>
      </c>
      <c r="D20" s="53">
        <v>3814.62</v>
      </c>
      <c r="E20" s="54">
        <v>3287.76</v>
      </c>
      <c r="F20" s="55">
        <v>584.58000000000004</v>
      </c>
      <c r="G20" s="53">
        <v>3872.36</v>
      </c>
      <c r="H20" s="54">
        <f t="shared" si="7"/>
        <v>35.559999999999945</v>
      </c>
      <c r="I20" s="54">
        <f t="shared" si="7"/>
        <v>22.180000000000064</v>
      </c>
      <c r="J20" s="54">
        <f t="shared" si="4"/>
        <v>57.740000000000009</v>
      </c>
      <c r="K20" s="55">
        <f>[1]Оплата!BE18</f>
        <v>1970.7732999999973</v>
      </c>
      <c r="L20" s="53">
        <f>[1]Оплата!AC18</f>
        <v>0</v>
      </c>
      <c r="M20" s="54">
        <f t="shared" si="1"/>
        <v>242.51919999999964</v>
      </c>
      <c r="N20" s="55">
        <f t="shared" si="1"/>
        <v>58.777000000000164</v>
      </c>
      <c r="O20" s="53">
        <f t="shared" si="6"/>
        <v>301.29619999999983</v>
      </c>
      <c r="P20" s="53"/>
      <c r="Q20" s="55">
        <f t="shared" si="8"/>
        <v>1669.4770999999976</v>
      </c>
      <c r="R20" s="55" t="str">
        <f t="shared" si="5"/>
        <v>№011</v>
      </c>
      <c r="S20" s="4"/>
    </row>
    <row r="21" spans="1:19">
      <c r="A21" s="14" t="s">
        <v>31</v>
      </c>
      <c r="B21" s="56">
        <v>790.39</v>
      </c>
      <c r="C21" s="4">
        <v>187.70000000000002</v>
      </c>
      <c r="D21" s="14">
        <v>978.09</v>
      </c>
      <c r="E21" s="56">
        <v>840.94</v>
      </c>
      <c r="F21" s="4">
        <v>203.88</v>
      </c>
      <c r="G21" s="14">
        <v>1044.82</v>
      </c>
      <c r="H21" s="56">
        <f t="shared" si="7"/>
        <v>50.550000000000068</v>
      </c>
      <c r="I21" s="56">
        <f t="shared" si="7"/>
        <v>16.179999999999978</v>
      </c>
      <c r="J21" s="56">
        <f t="shared" si="4"/>
        <v>66.730000000000047</v>
      </c>
      <c r="K21" s="4">
        <f>[1]Оплата!BE19</f>
        <v>-1616.8073000000002</v>
      </c>
      <c r="L21" s="14">
        <f>[1]Оплата!AC19</f>
        <v>0</v>
      </c>
      <c r="M21" s="56">
        <f t="shared" si="1"/>
        <v>344.75100000000049</v>
      </c>
      <c r="N21" s="4">
        <f t="shared" si="1"/>
        <v>42.876999999999938</v>
      </c>
      <c r="O21" s="14">
        <f t="shared" si="6"/>
        <v>387.62800000000044</v>
      </c>
      <c r="P21" s="14"/>
      <c r="Q21" s="4">
        <f t="shared" si="8"/>
        <v>-2004.4353000000006</v>
      </c>
      <c r="R21" s="4" t="str">
        <f t="shared" si="5"/>
        <v xml:space="preserve">№012 </v>
      </c>
      <c r="S21" s="4"/>
    </row>
    <row r="22" spans="1:19">
      <c r="A22" s="53" t="s">
        <v>32</v>
      </c>
      <c r="B22" s="54"/>
      <c r="C22" s="55"/>
      <c r="D22" s="53"/>
      <c r="E22" s="54"/>
      <c r="F22" s="55"/>
      <c r="G22" s="53"/>
      <c r="H22" s="54"/>
      <c r="I22" s="54"/>
      <c r="J22" s="54"/>
      <c r="K22" s="55">
        <f>[1]Оплата!BE20</f>
        <v>5.2040999999999995</v>
      </c>
      <c r="L22" s="53">
        <f>[1]Оплата!AC20</f>
        <v>0</v>
      </c>
      <c r="M22" s="54">
        <f t="shared" si="1"/>
        <v>0</v>
      </c>
      <c r="N22" s="55">
        <f t="shared" si="1"/>
        <v>0</v>
      </c>
      <c r="O22" s="53">
        <f t="shared" si="6"/>
        <v>0</v>
      </c>
      <c r="P22" s="53"/>
      <c r="Q22" s="55">
        <f t="shared" si="8"/>
        <v>5.2040999999999995</v>
      </c>
      <c r="R22" s="55" t="str">
        <f t="shared" si="5"/>
        <v>№012а</v>
      </c>
      <c r="S22" s="4"/>
    </row>
    <row r="23" spans="1:19">
      <c r="A23" s="14" t="s">
        <v>33</v>
      </c>
      <c r="B23" s="56">
        <v>11514.130000000001</v>
      </c>
      <c r="C23" s="4">
        <v>2985.57</v>
      </c>
      <c r="D23" s="14">
        <v>14499.710000000001</v>
      </c>
      <c r="E23" s="56">
        <v>11916.19</v>
      </c>
      <c r="F23" s="4">
        <v>3117.2200000000003</v>
      </c>
      <c r="G23" s="14">
        <v>15033.41</v>
      </c>
      <c r="H23" s="56">
        <f t="shared" ref="H23:I39" si="9">E23-B23</f>
        <v>402.05999999999949</v>
      </c>
      <c r="I23" s="56">
        <f t="shared" si="9"/>
        <v>131.65000000000009</v>
      </c>
      <c r="J23" s="56">
        <f t="shared" si="4"/>
        <v>533.70999999999958</v>
      </c>
      <c r="K23" s="4">
        <f>[1]Оплата!BE21</f>
        <v>8001.3225999999959</v>
      </c>
      <c r="L23" s="14">
        <f>[1]Оплата!AC21</f>
        <v>0</v>
      </c>
      <c r="M23" s="56">
        <f t="shared" si="1"/>
        <v>2742.0491999999967</v>
      </c>
      <c r="N23" s="4">
        <f t="shared" si="1"/>
        <v>348.87250000000023</v>
      </c>
      <c r="O23" s="14">
        <f t="shared" si="6"/>
        <v>3090.9216999999971</v>
      </c>
      <c r="P23" s="14"/>
      <c r="Q23" s="4">
        <f t="shared" si="8"/>
        <v>4910.4008999999987</v>
      </c>
      <c r="R23" s="4" t="str">
        <f t="shared" si="5"/>
        <v xml:space="preserve">№013 </v>
      </c>
      <c r="S23" s="4"/>
    </row>
    <row r="24" spans="1:19">
      <c r="A24" s="53" t="s">
        <v>34</v>
      </c>
      <c r="B24" s="54">
        <v>3979.11</v>
      </c>
      <c r="C24" s="55">
        <v>7997.1</v>
      </c>
      <c r="D24" s="53">
        <v>11976.26</v>
      </c>
      <c r="E24" s="54">
        <v>4161.05</v>
      </c>
      <c r="F24" s="55">
        <v>8036.28</v>
      </c>
      <c r="G24" s="53">
        <v>12197.380000000001</v>
      </c>
      <c r="H24" s="54">
        <f t="shared" si="9"/>
        <v>181.94000000000005</v>
      </c>
      <c r="I24" s="54">
        <f t="shared" si="9"/>
        <v>39.179999999999382</v>
      </c>
      <c r="J24" s="54">
        <f t="shared" si="4"/>
        <v>221.11999999999944</v>
      </c>
      <c r="K24" s="55">
        <f>[1]Оплата!BE22</f>
        <v>-5858.3402000000015</v>
      </c>
      <c r="L24" s="53">
        <f>[1]Оплата!AC22</f>
        <v>2212.5</v>
      </c>
      <c r="M24" s="54">
        <f t="shared" si="1"/>
        <v>1240.8308000000004</v>
      </c>
      <c r="N24" s="55">
        <f t="shared" si="1"/>
        <v>103.82699999999836</v>
      </c>
      <c r="O24" s="53">
        <f t="shared" si="6"/>
        <v>1344.6577999999988</v>
      </c>
      <c r="P24" s="53"/>
      <c r="Q24" s="55">
        <f t="shared" si="8"/>
        <v>-4990.4980000000005</v>
      </c>
      <c r="R24" s="55" t="str">
        <f t="shared" si="5"/>
        <v xml:space="preserve">№014 </v>
      </c>
      <c r="S24" s="4"/>
    </row>
    <row r="25" spans="1:19">
      <c r="A25" s="14" t="s">
        <v>35</v>
      </c>
      <c r="B25" s="56">
        <v>3853.6800000000003</v>
      </c>
      <c r="C25" s="4">
        <v>2057.88</v>
      </c>
      <c r="D25" s="14">
        <v>5911.57</v>
      </c>
      <c r="E25" s="56">
        <v>3853.6800000000003</v>
      </c>
      <c r="F25" s="4">
        <v>2057.88</v>
      </c>
      <c r="G25" s="14">
        <v>5911.57</v>
      </c>
      <c r="H25" s="56">
        <f t="shared" si="9"/>
        <v>0</v>
      </c>
      <c r="I25" s="56">
        <f t="shared" si="9"/>
        <v>0</v>
      </c>
      <c r="J25" s="56">
        <f t="shared" si="4"/>
        <v>0</v>
      </c>
      <c r="K25" s="4">
        <f>[1]Оплата!BE23</f>
        <v>-2465.9936000000025</v>
      </c>
      <c r="L25" s="14">
        <f>[1]Оплата!AC23</f>
        <v>0</v>
      </c>
      <c r="M25" s="58">
        <f t="shared" si="1"/>
        <v>0</v>
      </c>
      <c r="N25" s="4">
        <f t="shared" si="1"/>
        <v>0</v>
      </c>
      <c r="O25" s="14">
        <f t="shared" si="6"/>
        <v>0</v>
      </c>
      <c r="P25" s="14"/>
      <c r="Q25" s="4">
        <f t="shared" si="8"/>
        <v>-2465.9936000000025</v>
      </c>
      <c r="R25" s="4" t="str">
        <f t="shared" si="5"/>
        <v xml:space="preserve">№015 </v>
      </c>
      <c r="S25" s="4"/>
    </row>
    <row r="26" spans="1:19">
      <c r="A26" s="53" t="s">
        <v>36</v>
      </c>
      <c r="B26" s="54">
        <v>7006.47</v>
      </c>
      <c r="C26" s="55">
        <v>6810.74</v>
      </c>
      <c r="D26" s="53">
        <v>13817.210000000001</v>
      </c>
      <c r="E26" s="54">
        <v>7035.26</v>
      </c>
      <c r="F26" s="55">
        <v>6831.9400000000005</v>
      </c>
      <c r="G26" s="53">
        <v>13867.2</v>
      </c>
      <c r="H26" s="54">
        <f t="shared" si="9"/>
        <v>28.789999999999964</v>
      </c>
      <c r="I26" s="54">
        <f t="shared" si="9"/>
        <v>21.200000000000728</v>
      </c>
      <c r="J26" s="54">
        <f t="shared" si="4"/>
        <v>49.990000000000691</v>
      </c>
      <c r="K26" s="55">
        <f>[1]Оплата!BE24</f>
        <v>-134.07660000000374</v>
      </c>
      <c r="L26" s="53">
        <f>[1]Оплата!AC24</f>
        <v>0</v>
      </c>
      <c r="M26" s="54">
        <f t="shared" si="1"/>
        <v>196.34779999999975</v>
      </c>
      <c r="N26" s="55">
        <f t="shared" si="1"/>
        <v>56.180000000001925</v>
      </c>
      <c r="O26" s="53">
        <f>SUM(M26:N26)</f>
        <v>252.52780000000166</v>
      </c>
      <c r="P26" s="53"/>
      <c r="Q26" s="55">
        <f t="shared" si="8"/>
        <v>-386.6044000000054</v>
      </c>
      <c r="R26" s="55" t="str">
        <f t="shared" si="5"/>
        <v xml:space="preserve">№016\17 </v>
      </c>
      <c r="S26" s="4"/>
    </row>
    <row r="27" spans="1:19">
      <c r="A27" s="14" t="s">
        <v>37</v>
      </c>
      <c r="B27" s="56">
        <v>3633.79</v>
      </c>
      <c r="C27" s="4">
        <v>1297.6300000000001</v>
      </c>
      <c r="D27" s="14">
        <v>4931.4400000000005</v>
      </c>
      <c r="E27" s="56">
        <v>3893.4700000000003</v>
      </c>
      <c r="F27" s="4">
        <v>1388.9</v>
      </c>
      <c r="G27" s="14">
        <v>5282.39</v>
      </c>
      <c r="H27" s="56">
        <f t="shared" si="9"/>
        <v>259.68000000000029</v>
      </c>
      <c r="I27" s="56">
        <f t="shared" si="9"/>
        <v>91.269999999999982</v>
      </c>
      <c r="J27" s="56">
        <f t="shared" si="4"/>
        <v>350.95000000000027</v>
      </c>
      <c r="K27" s="4">
        <f>[1]Оплата!BE25</f>
        <v>-1063.9108000000006</v>
      </c>
      <c r="L27" s="14">
        <f>[1]Оплата!AC25</f>
        <v>0</v>
      </c>
      <c r="M27" s="56">
        <f t="shared" si="1"/>
        <v>1771.0176000000019</v>
      </c>
      <c r="N27" s="4">
        <f t="shared" si="1"/>
        <v>241.86549999999994</v>
      </c>
      <c r="O27" s="14">
        <f t="shared" si="6"/>
        <v>2012.8831000000018</v>
      </c>
      <c r="P27" s="14"/>
      <c r="Q27" s="4">
        <f t="shared" si="8"/>
        <v>-3076.7939000000024</v>
      </c>
      <c r="R27" s="4" t="str">
        <f t="shared" si="5"/>
        <v xml:space="preserve">№018 </v>
      </c>
      <c r="S27" s="4"/>
    </row>
    <row r="28" spans="1:19">
      <c r="A28" s="53" t="s">
        <v>38</v>
      </c>
      <c r="B28" s="54">
        <v>6644.63</v>
      </c>
      <c r="C28" s="55">
        <v>3975.4</v>
      </c>
      <c r="D28" s="53">
        <v>10620.09</v>
      </c>
      <c r="E28" s="54">
        <v>6644.63</v>
      </c>
      <c r="F28" s="55">
        <v>3975.4</v>
      </c>
      <c r="G28" s="53">
        <v>10620.09</v>
      </c>
      <c r="H28" s="54">
        <f t="shared" si="9"/>
        <v>0</v>
      </c>
      <c r="I28" s="54">
        <f t="shared" si="9"/>
        <v>0</v>
      </c>
      <c r="J28" s="54">
        <f t="shared" si="4"/>
        <v>0</v>
      </c>
      <c r="K28" s="55">
        <f>[1]Оплата!BE26</f>
        <v>-20720.6014</v>
      </c>
      <c r="L28" s="53">
        <f>[1]Оплата!AC26</f>
        <v>0</v>
      </c>
      <c r="M28" s="54">
        <f t="shared" si="1"/>
        <v>0</v>
      </c>
      <c r="N28" s="55">
        <f t="shared" si="1"/>
        <v>0</v>
      </c>
      <c r="O28" s="53">
        <f t="shared" si="6"/>
        <v>0</v>
      </c>
      <c r="P28" s="53"/>
      <c r="Q28" s="55">
        <f t="shared" si="8"/>
        <v>-20720.6014</v>
      </c>
      <c r="R28" s="55" t="str">
        <f t="shared" si="5"/>
        <v xml:space="preserve">№019 </v>
      </c>
      <c r="S28" s="4"/>
    </row>
    <row r="29" spans="1:19">
      <c r="A29" s="14" t="s">
        <v>39</v>
      </c>
      <c r="B29" s="56">
        <v>5909.21</v>
      </c>
      <c r="C29" s="4">
        <v>2733.37</v>
      </c>
      <c r="D29" s="14">
        <v>8643.23</v>
      </c>
      <c r="E29" s="56">
        <v>5961.58</v>
      </c>
      <c r="F29" s="4">
        <v>2746.77</v>
      </c>
      <c r="G29" s="14">
        <v>8708.99</v>
      </c>
      <c r="H29" s="56">
        <f t="shared" si="9"/>
        <v>52.369999999999891</v>
      </c>
      <c r="I29" s="56">
        <f t="shared" si="9"/>
        <v>13.400000000000091</v>
      </c>
      <c r="J29" s="56">
        <f t="shared" si="4"/>
        <v>65.769999999999982</v>
      </c>
      <c r="K29" s="4">
        <f>[1]Оплата!BE27</f>
        <v>961.66810000000123</v>
      </c>
      <c r="L29" s="14">
        <f>[1]Оплата!AC27</f>
        <v>0</v>
      </c>
      <c r="M29" s="56">
        <f t="shared" si="1"/>
        <v>357.16339999999929</v>
      </c>
      <c r="N29" s="4">
        <f t="shared" si="1"/>
        <v>35.51000000000024</v>
      </c>
      <c r="O29" s="14">
        <f t="shared" si="6"/>
        <v>392.6733999999995</v>
      </c>
      <c r="P29" s="14"/>
      <c r="Q29" s="4">
        <f t="shared" si="8"/>
        <v>568.99470000000179</v>
      </c>
      <c r="R29" s="4" t="str">
        <f t="shared" si="5"/>
        <v xml:space="preserve">№020 </v>
      </c>
      <c r="S29" s="4"/>
    </row>
    <row r="30" spans="1:19">
      <c r="A30" s="53" t="s">
        <v>40</v>
      </c>
      <c r="B30" s="54">
        <v>320.95</v>
      </c>
      <c r="C30" s="55">
        <v>262.5</v>
      </c>
      <c r="D30" s="53">
        <v>583.45000000000005</v>
      </c>
      <c r="E30" s="54">
        <v>345.2</v>
      </c>
      <c r="F30" s="55">
        <v>269.83</v>
      </c>
      <c r="G30" s="53">
        <v>615.04</v>
      </c>
      <c r="H30" s="54">
        <f t="shared" si="9"/>
        <v>24.25</v>
      </c>
      <c r="I30" s="54">
        <f t="shared" si="9"/>
        <v>7.3299999999999841</v>
      </c>
      <c r="J30" s="54">
        <f t="shared" si="4"/>
        <v>31.579999999999984</v>
      </c>
      <c r="K30" s="55">
        <f>[1]Оплата!BE28</f>
        <v>4604.2135999999991</v>
      </c>
      <c r="L30" s="53">
        <f>[1]Оплата!AC28</f>
        <v>0</v>
      </c>
      <c r="M30" s="54">
        <f t="shared" si="1"/>
        <v>165.38500000000002</v>
      </c>
      <c r="N30" s="55">
        <f t="shared" si="1"/>
        <v>19.424499999999956</v>
      </c>
      <c r="O30" s="53">
        <f t="shared" si="6"/>
        <v>184.80949999999999</v>
      </c>
      <c r="P30" s="53"/>
      <c r="Q30" s="55">
        <f t="shared" si="8"/>
        <v>4419.4040999999988</v>
      </c>
      <c r="R30" s="55" t="str">
        <f t="shared" si="5"/>
        <v>№021\1</v>
      </c>
      <c r="S30" s="4"/>
    </row>
    <row r="31" spans="1:19">
      <c r="A31" s="14" t="s">
        <v>41</v>
      </c>
      <c r="B31" s="56">
        <v>1662.14</v>
      </c>
      <c r="C31" s="4">
        <v>839.62</v>
      </c>
      <c r="D31" s="14">
        <v>2501.77</v>
      </c>
      <c r="E31" s="56">
        <v>1710.3500000000001</v>
      </c>
      <c r="F31" s="4">
        <v>856.75</v>
      </c>
      <c r="G31" s="14">
        <v>2567.11</v>
      </c>
      <c r="H31" s="56">
        <f t="shared" si="9"/>
        <v>48.210000000000036</v>
      </c>
      <c r="I31" s="56">
        <f t="shared" si="9"/>
        <v>17.129999999999995</v>
      </c>
      <c r="J31" s="56">
        <f t="shared" si="4"/>
        <v>65.340000000000032</v>
      </c>
      <c r="K31" s="4">
        <f>[1]Оплата!BE29</f>
        <v>-5480.4813000000004</v>
      </c>
      <c r="L31" s="14">
        <f>[1]Оплата!AC29</f>
        <v>0</v>
      </c>
      <c r="M31" s="56">
        <f t="shared" si="1"/>
        <v>328.79220000000026</v>
      </c>
      <c r="N31" s="4">
        <f t="shared" si="1"/>
        <v>45.394499999999987</v>
      </c>
      <c r="O31" s="14">
        <f t="shared" si="6"/>
        <v>374.18670000000026</v>
      </c>
      <c r="P31" s="14"/>
      <c r="Q31" s="4">
        <f t="shared" si="8"/>
        <v>-5854.6680000000006</v>
      </c>
      <c r="R31" s="4" t="str">
        <f t="shared" si="5"/>
        <v xml:space="preserve">№021\2 </v>
      </c>
      <c r="S31" s="4"/>
    </row>
    <row r="32" spans="1:19">
      <c r="A32" s="53" t="s">
        <v>42</v>
      </c>
      <c r="B32" s="54">
        <v>3590.57</v>
      </c>
      <c r="C32" s="55">
        <v>1546.43</v>
      </c>
      <c r="D32" s="53">
        <v>5137.0200000000004</v>
      </c>
      <c r="E32" s="54">
        <v>3651.55</v>
      </c>
      <c r="F32" s="55">
        <v>1561.25</v>
      </c>
      <c r="G32" s="53">
        <v>5212.8100000000004</v>
      </c>
      <c r="H32" s="54">
        <f t="shared" si="9"/>
        <v>60.980000000000018</v>
      </c>
      <c r="I32" s="54">
        <f t="shared" si="9"/>
        <v>14.819999999999936</v>
      </c>
      <c r="J32" s="54">
        <f t="shared" si="4"/>
        <v>75.799999999999955</v>
      </c>
      <c r="K32" s="55">
        <f>[1]Оплата!BE30</f>
        <v>1197.9734999999998</v>
      </c>
      <c r="L32" s="53">
        <f>[1]Оплата!AC30</f>
        <v>0</v>
      </c>
      <c r="M32" s="54">
        <f t="shared" si="1"/>
        <v>415.88360000000011</v>
      </c>
      <c r="N32" s="55">
        <f t="shared" si="1"/>
        <v>39.272999999999833</v>
      </c>
      <c r="O32" s="53">
        <f t="shared" si="6"/>
        <v>455.15659999999997</v>
      </c>
      <c r="P32" s="53"/>
      <c r="Q32" s="55">
        <f t="shared" si="8"/>
        <v>742.81689999999981</v>
      </c>
      <c r="R32" s="55" t="str">
        <f t="shared" si="5"/>
        <v>№022</v>
      </c>
      <c r="S32" s="4"/>
    </row>
    <row r="33" spans="1:19">
      <c r="A33" s="14" t="s">
        <v>43</v>
      </c>
      <c r="B33" s="56">
        <v>1725.21</v>
      </c>
      <c r="C33" s="4">
        <v>740.49</v>
      </c>
      <c r="D33" s="14">
        <v>2465.71</v>
      </c>
      <c r="E33" s="56">
        <v>1788.39</v>
      </c>
      <c r="F33" s="4">
        <v>769.48</v>
      </c>
      <c r="G33" s="14">
        <v>2557.88</v>
      </c>
      <c r="H33" s="58">
        <f t="shared" si="9"/>
        <v>63.180000000000064</v>
      </c>
      <c r="I33" s="58">
        <f t="shared" si="9"/>
        <v>28.990000000000009</v>
      </c>
      <c r="J33" s="58">
        <f t="shared" si="4"/>
        <v>92.170000000000073</v>
      </c>
      <c r="K33" s="4">
        <f>[1]Оплата!BE31</f>
        <v>5839.3179999999993</v>
      </c>
      <c r="L33" s="14">
        <f>[1]Оплата!AC31</f>
        <v>0</v>
      </c>
      <c r="M33" s="58">
        <f t="shared" si="1"/>
        <v>430.88760000000048</v>
      </c>
      <c r="N33" s="4">
        <f t="shared" si="1"/>
        <v>76.823500000000024</v>
      </c>
      <c r="O33" s="14">
        <f t="shared" si="6"/>
        <v>507.7111000000005</v>
      </c>
      <c r="P33" s="14"/>
      <c r="Q33" s="4">
        <f t="shared" si="8"/>
        <v>5331.6068999999989</v>
      </c>
      <c r="R33" s="4" t="str">
        <f t="shared" si="5"/>
        <v>№022а</v>
      </c>
      <c r="S33" s="4"/>
    </row>
    <row r="34" spans="1:19">
      <c r="A34" s="53" t="s">
        <v>44</v>
      </c>
      <c r="B34" s="54">
        <v>0.51</v>
      </c>
      <c r="C34" s="55">
        <v>0.57999999999999996</v>
      </c>
      <c r="D34" s="53">
        <v>1.1000000000000001</v>
      </c>
      <c r="E34" s="54">
        <v>0.51</v>
      </c>
      <c r="F34" s="55">
        <v>0.57999999999999996</v>
      </c>
      <c r="G34" s="53">
        <v>1.1000000000000001</v>
      </c>
      <c r="H34" s="54">
        <f t="shared" si="9"/>
        <v>0</v>
      </c>
      <c r="I34" s="54">
        <f t="shared" si="9"/>
        <v>0</v>
      </c>
      <c r="J34" s="54">
        <f t="shared" si="4"/>
        <v>0</v>
      </c>
      <c r="K34" s="55">
        <f>[1]Оплата!BE32</f>
        <v>-3.3579999999999997</v>
      </c>
      <c r="L34" s="53">
        <f>[1]Оплата!AC32</f>
        <v>0</v>
      </c>
      <c r="M34" s="54">
        <f t="shared" si="1"/>
        <v>0</v>
      </c>
      <c r="N34" s="55">
        <f t="shared" si="1"/>
        <v>0</v>
      </c>
      <c r="O34" s="53">
        <f t="shared" si="6"/>
        <v>0</v>
      </c>
      <c r="P34" s="53"/>
      <c r="Q34" s="55">
        <f t="shared" si="8"/>
        <v>-3.3579999999999997</v>
      </c>
      <c r="R34" s="55" t="str">
        <f t="shared" si="5"/>
        <v>№023</v>
      </c>
      <c r="S34" s="4"/>
    </row>
    <row r="35" spans="1:19">
      <c r="A35" s="14" t="s">
        <v>45</v>
      </c>
      <c r="B35" s="56">
        <v>571.25</v>
      </c>
      <c r="C35" s="4">
        <v>298.04000000000002</v>
      </c>
      <c r="D35" s="14">
        <v>869.30000000000007</v>
      </c>
      <c r="E35" s="56">
        <v>571.25</v>
      </c>
      <c r="F35" s="4">
        <v>298.04000000000002</v>
      </c>
      <c r="G35" s="14">
        <v>869.30000000000007</v>
      </c>
      <c r="H35" s="58">
        <f t="shared" si="9"/>
        <v>0</v>
      </c>
      <c r="I35" s="58">
        <f t="shared" si="9"/>
        <v>0</v>
      </c>
      <c r="J35" s="58">
        <f t="shared" si="4"/>
        <v>0</v>
      </c>
      <c r="K35" s="4">
        <f>[1]Оплата!BE33</f>
        <v>-238.1852999999995</v>
      </c>
      <c r="L35" s="14">
        <f>[1]Оплата!AC33</f>
        <v>0</v>
      </c>
      <c r="M35" s="56">
        <f t="shared" si="1"/>
        <v>0</v>
      </c>
      <c r="N35" s="4">
        <f t="shared" si="1"/>
        <v>0</v>
      </c>
      <c r="O35" s="14">
        <f t="shared" si="6"/>
        <v>0</v>
      </c>
      <c r="P35" s="14"/>
      <c r="Q35" s="4">
        <f t="shared" si="8"/>
        <v>-238.1852999999995</v>
      </c>
      <c r="R35" s="4" t="str">
        <f t="shared" si="5"/>
        <v xml:space="preserve">№024 </v>
      </c>
      <c r="S35" s="4"/>
    </row>
    <row r="36" spans="1:19">
      <c r="A36" s="53" t="s">
        <v>46</v>
      </c>
      <c r="B36" s="54">
        <v>9967.6</v>
      </c>
      <c r="C36" s="55">
        <v>5533.21</v>
      </c>
      <c r="D36" s="53">
        <v>15500.82</v>
      </c>
      <c r="E36" s="54">
        <v>9983.09</v>
      </c>
      <c r="F36" s="55">
        <v>5536.31</v>
      </c>
      <c r="G36" s="53">
        <v>15519.41</v>
      </c>
      <c r="H36" s="54">
        <f t="shared" si="9"/>
        <v>15.489999999999782</v>
      </c>
      <c r="I36" s="54">
        <f t="shared" si="9"/>
        <v>3.1000000000003638</v>
      </c>
      <c r="J36" s="54">
        <f t="shared" si="4"/>
        <v>18.590000000000146</v>
      </c>
      <c r="K36" s="55">
        <f>[1]Оплата!BE34</f>
        <v>-4888.0158000000029</v>
      </c>
      <c r="L36" s="53">
        <f>[1]Оплата!AC34</f>
        <v>0</v>
      </c>
      <c r="M36" s="54">
        <f t="shared" si="1"/>
        <v>105.64179999999851</v>
      </c>
      <c r="N36" s="55">
        <f t="shared" si="1"/>
        <v>8.2150000000009644</v>
      </c>
      <c r="O36" s="53">
        <f t="shared" si="6"/>
        <v>113.85679999999948</v>
      </c>
      <c r="P36" s="53"/>
      <c r="Q36" s="55">
        <f t="shared" si="8"/>
        <v>-5001.8726000000024</v>
      </c>
      <c r="R36" s="55" t="str">
        <f t="shared" si="5"/>
        <v>№025</v>
      </c>
      <c r="S36" s="4"/>
    </row>
    <row r="37" spans="1:19">
      <c r="A37" s="14" t="s">
        <v>47</v>
      </c>
      <c r="B37" s="56">
        <v>3493.81</v>
      </c>
      <c r="C37" s="4">
        <v>1901.07</v>
      </c>
      <c r="D37" s="14">
        <v>5394.88</v>
      </c>
      <c r="E37" s="56">
        <v>3570.56</v>
      </c>
      <c r="F37" s="4">
        <v>1930.04</v>
      </c>
      <c r="G37" s="14">
        <v>5500.61</v>
      </c>
      <c r="H37" s="56">
        <f t="shared" si="9"/>
        <v>76.75</v>
      </c>
      <c r="I37" s="56">
        <f t="shared" si="9"/>
        <v>28.970000000000027</v>
      </c>
      <c r="J37" s="56">
        <f t="shared" si="4"/>
        <v>105.72000000000003</v>
      </c>
      <c r="K37" s="4">
        <f>[1]Оплата!BE35</f>
        <v>-2689.7560000000021</v>
      </c>
      <c r="L37" s="14">
        <f>[1]Оплата!AC35</f>
        <v>0</v>
      </c>
      <c r="M37" s="56">
        <f t="shared" si="1"/>
        <v>523.43500000000006</v>
      </c>
      <c r="N37" s="4">
        <f t="shared" si="1"/>
        <v>76.770500000000069</v>
      </c>
      <c r="O37" s="59">
        <f t="shared" si="6"/>
        <v>600.20550000000014</v>
      </c>
      <c r="P37" s="14"/>
      <c r="Q37" s="4">
        <f t="shared" si="8"/>
        <v>-3289.9615000000022</v>
      </c>
      <c r="R37" s="4" t="str">
        <f t="shared" si="5"/>
        <v>№026</v>
      </c>
      <c r="S37" s="4"/>
    </row>
    <row r="38" spans="1:19">
      <c r="A38" s="53" t="s">
        <v>48</v>
      </c>
      <c r="B38" s="54">
        <v>4181.93</v>
      </c>
      <c r="C38" s="55">
        <v>2321.06</v>
      </c>
      <c r="D38" s="53">
        <v>6503.07</v>
      </c>
      <c r="E38" s="54">
        <v>4292.1900000000005</v>
      </c>
      <c r="F38" s="55">
        <v>2420</v>
      </c>
      <c r="G38" s="53">
        <v>6712.27</v>
      </c>
      <c r="H38" s="54">
        <f t="shared" si="9"/>
        <v>110.26000000000022</v>
      </c>
      <c r="I38" s="54">
        <f t="shared" si="9"/>
        <v>98.940000000000055</v>
      </c>
      <c r="J38" s="54">
        <f t="shared" si="4"/>
        <v>209.20000000000027</v>
      </c>
      <c r="K38" s="55">
        <f>[1]Оплата!BE36</f>
        <v>-3391.6233000000002</v>
      </c>
      <c r="L38" s="53">
        <f>[1]Оплата!AC36</f>
        <v>6425</v>
      </c>
      <c r="M38" s="54">
        <f t="shared" si="1"/>
        <v>751.9732000000015</v>
      </c>
      <c r="N38" s="55">
        <f t="shared" si="1"/>
        <v>262.19100000000014</v>
      </c>
      <c r="O38" s="53">
        <f>SUM(M38:N38)</f>
        <v>1014.1642000000016</v>
      </c>
      <c r="P38" s="53"/>
      <c r="Q38" s="55">
        <f t="shared" si="8"/>
        <v>2019.2124999999978</v>
      </c>
      <c r="R38" s="55" t="str">
        <f t="shared" si="5"/>
        <v>№027</v>
      </c>
      <c r="S38" s="4"/>
    </row>
    <row r="39" spans="1:19">
      <c r="A39" s="14" t="s">
        <v>49</v>
      </c>
      <c r="B39" s="56">
        <v>1330.52</v>
      </c>
      <c r="C39" s="4">
        <v>496.08</v>
      </c>
      <c r="D39" s="14">
        <v>1826.6100000000001</v>
      </c>
      <c r="E39" s="56">
        <v>1330.52</v>
      </c>
      <c r="F39" s="4">
        <v>496.08</v>
      </c>
      <c r="G39" s="14">
        <v>1826.6100000000001</v>
      </c>
      <c r="H39" s="56">
        <f t="shared" si="9"/>
        <v>0</v>
      </c>
      <c r="I39" s="56">
        <f t="shared" si="9"/>
        <v>0</v>
      </c>
      <c r="J39" s="56">
        <f t="shared" si="4"/>
        <v>0</v>
      </c>
      <c r="K39" s="4">
        <f>[1]Оплата!BE37</f>
        <v>-4.3548000000000027</v>
      </c>
      <c r="L39" s="14">
        <f>[1]Оплата!AC37</f>
        <v>0</v>
      </c>
      <c r="M39" s="56">
        <f t="shared" si="1"/>
        <v>0</v>
      </c>
      <c r="N39" s="4">
        <f t="shared" si="1"/>
        <v>0</v>
      </c>
      <c r="O39" s="59">
        <f t="shared" si="6"/>
        <v>0</v>
      </c>
      <c r="P39" s="14"/>
      <c r="Q39" s="4">
        <f t="shared" si="8"/>
        <v>-4.3548000000000027</v>
      </c>
      <c r="R39" s="4" t="str">
        <f t="shared" si="5"/>
        <v>№028</v>
      </c>
      <c r="S39" s="4"/>
    </row>
    <row r="40" spans="1:19">
      <c r="A40" s="53" t="s">
        <v>50</v>
      </c>
      <c r="B40" s="54"/>
      <c r="C40" s="55"/>
      <c r="D40" s="53"/>
      <c r="E40" s="54"/>
      <c r="F40" s="55"/>
      <c r="G40" s="53"/>
      <c r="H40" s="54"/>
      <c r="I40" s="54"/>
      <c r="J40" s="54"/>
      <c r="K40" s="55">
        <f>[1]Оплата!BE38</f>
        <v>4.7999999908370228E-3</v>
      </c>
      <c r="L40" s="53">
        <f>[1]Оплата!AC38</f>
        <v>0</v>
      </c>
      <c r="M40" s="54">
        <f t="shared" si="1"/>
        <v>0</v>
      </c>
      <c r="N40" s="55">
        <f t="shared" si="1"/>
        <v>0</v>
      </c>
      <c r="O40" s="53">
        <f t="shared" si="6"/>
        <v>0</v>
      </c>
      <c r="P40" s="53"/>
      <c r="Q40" s="55">
        <f t="shared" si="8"/>
        <v>4.7999999908370228E-3</v>
      </c>
      <c r="R40" s="55" t="str">
        <f t="shared" si="5"/>
        <v>№029 сбыт</v>
      </c>
      <c r="S40" s="4"/>
    </row>
    <row r="41" spans="1:19">
      <c r="A41" s="14" t="s">
        <v>51</v>
      </c>
      <c r="B41" s="56">
        <v>1603.3500000000001</v>
      </c>
      <c r="C41" s="4">
        <v>584.95000000000005</v>
      </c>
      <c r="D41" s="14">
        <v>2188.35</v>
      </c>
      <c r="E41" s="56">
        <v>1603.3500000000001</v>
      </c>
      <c r="F41" s="4">
        <v>584.95000000000005</v>
      </c>
      <c r="G41" s="14">
        <v>2188.35</v>
      </c>
      <c r="H41" s="56">
        <f t="shared" ref="H41:I48" si="10">E41-B41</f>
        <v>0</v>
      </c>
      <c r="I41" s="56">
        <f t="shared" si="10"/>
        <v>0</v>
      </c>
      <c r="J41" s="56">
        <f t="shared" si="4"/>
        <v>0</v>
      </c>
      <c r="K41" s="4">
        <f>[1]Оплата!BE39</f>
        <v>-10.387300000000934</v>
      </c>
      <c r="L41" s="14">
        <f>[1]Оплата!AC39</f>
        <v>0</v>
      </c>
      <c r="M41" s="58">
        <f t="shared" si="1"/>
        <v>0</v>
      </c>
      <c r="N41" s="4">
        <f t="shared" si="1"/>
        <v>0</v>
      </c>
      <c r="O41" s="14">
        <f t="shared" si="6"/>
        <v>0</v>
      </c>
      <c r="P41" s="14"/>
      <c r="Q41" s="4">
        <f t="shared" si="8"/>
        <v>-10.387300000000934</v>
      </c>
      <c r="R41" s="4" t="str">
        <f t="shared" si="5"/>
        <v>№030</v>
      </c>
      <c r="S41" s="4"/>
    </row>
    <row r="42" spans="1:19">
      <c r="A42" s="53" t="s">
        <v>52</v>
      </c>
      <c r="B42" s="54">
        <v>9942.35</v>
      </c>
      <c r="C42" s="55">
        <v>5327.32</v>
      </c>
      <c r="D42" s="53">
        <v>15269.68</v>
      </c>
      <c r="E42" s="54">
        <v>10521.7</v>
      </c>
      <c r="F42" s="55">
        <v>5438.22</v>
      </c>
      <c r="G42" s="53">
        <v>15959.92</v>
      </c>
      <c r="H42" s="54">
        <f t="shared" si="10"/>
        <v>579.35000000000036</v>
      </c>
      <c r="I42" s="54">
        <f t="shared" si="10"/>
        <v>110.90000000000055</v>
      </c>
      <c r="J42" s="54">
        <f t="shared" si="4"/>
        <v>690.25000000000091</v>
      </c>
      <c r="K42" s="55">
        <f>[1]Оплата!BE40</f>
        <v>-30030.1001</v>
      </c>
      <c r="L42" s="53">
        <f>[1]Оплата!AC40</f>
        <v>0</v>
      </c>
      <c r="M42" s="54">
        <f t="shared" ref="M42:N58" si="11">H42*M$6</f>
        <v>3951.1670000000026</v>
      </c>
      <c r="N42" s="55">
        <f t="shared" si="11"/>
        <v>293.88500000000141</v>
      </c>
      <c r="O42" s="53">
        <f t="shared" si="6"/>
        <v>4245.0520000000042</v>
      </c>
      <c r="P42" s="53"/>
      <c r="Q42" s="55">
        <f t="shared" si="8"/>
        <v>-34275.152100000007</v>
      </c>
      <c r="R42" s="55" t="str">
        <f t="shared" si="5"/>
        <v>№031\1</v>
      </c>
      <c r="S42" s="4"/>
    </row>
    <row r="43" spans="1:19">
      <c r="A43" s="14" t="s">
        <v>53</v>
      </c>
      <c r="B43" s="56">
        <v>5263.87</v>
      </c>
      <c r="C43" s="4">
        <v>1629.41</v>
      </c>
      <c r="D43" s="14">
        <v>6893.29</v>
      </c>
      <c r="E43" s="56">
        <v>5621.76</v>
      </c>
      <c r="F43" s="4">
        <v>1687.93</v>
      </c>
      <c r="G43" s="14">
        <v>7309.71</v>
      </c>
      <c r="H43" s="56">
        <f t="shared" si="10"/>
        <v>357.89000000000033</v>
      </c>
      <c r="I43" s="56">
        <f t="shared" si="10"/>
        <v>58.519999999999982</v>
      </c>
      <c r="J43" s="56">
        <f t="shared" si="4"/>
        <v>416.41000000000031</v>
      </c>
      <c r="K43" s="4">
        <f>[1]Оплата!BE41</f>
        <v>24772.001900000007</v>
      </c>
      <c r="L43" s="14">
        <f>[1]Оплата!AC41</f>
        <v>5300</v>
      </c>
      <c r="M43" s="56">
        <f t="shared" si="11"/>
        <v>2440.8098000000023</v>
      </c>
      <c r="N43" s="4">
        <f t="shared" si="11"/>
        <v>155.07799999999995</v>
      </c>
      <c r="O43" s="14">
        <f t="shared" si="6"/>
        <v>2595.8878000000022</v>
      </c>
      <c r="P43" s="14"/>
      <c r="Q43" s="4">
        <f t="shared" si="8"/>
        <v>27476.114100000006</v>
      </c>
      <c r="R43" s="4" t="str">
        <f t="shared" si="5"/>
        <v>№031\2</v>
      </c>
      <c r="S43" s="4"/>
    </row>
    <row r="44" spans="1:19">
      <c r="A44" s="53" t="s">
        <v>54</v>
      </c>
      <c r="B44" s="54">
        <v>7257.1</v>
      </c>
      <c r="C44" s="55">
        <v>4258.72</v>
      </c>
      <c r="D44" s="53">
        <v>11515.91</v>
      </c>
      <c r="E44" s="54">
        <v>7410.3600000000006</v>
      </c>
      <c r="F44" s="55">
        <v>4331.87</v>
      </c>
      <c r="G44" s="53">
        <v>11742.32</v>
      </c>
      <c r="H44" s="54">
        <f t="shared" si="10"/>
        <v>153.26000000000022</v>
      </c>
      <c r="I44" s="54">
        <f t="shared" si="10"/>
        <v>73.149999999999636</v>
      </c>
      <c r="J44" s="54">
        <f t="shared" si="4"/>
        <v>226.40999999999985</v>
      </c>
      <c r="K44" s="55">
        <f>[1]Оплата!BE42</f>
        <v>-34.023900000001873</v>
      </c>
      <c r="L44" s="53">
        <f>[1]Оплата!AC42</f>
        <v>0</v>
      </c>
      <c r="M44" s="54">
        <f t="shared" si="11"/>
        <v>1045.2332000000015</v>
      </c>
      <c r="N44" s="55">
        <f t="shared" si="11"/>
        <v>193.84749999999903</v>
      </c>
      <c r="O44" s="53">
        <f t="shared" si="6"/>
        <v>1239.0807000000004</v>
      </c>
      <c r="P44" s="53"/>
      <c r="Q44" s="55">
        <f t="shared" si="8"/>
        <v>-1273.1046000000024</v>
      </c>
      <c r="R44" s="55" t="str">
        <f t="shared" si="5"/>
        <v xml:space="preserve">№032 </v>
      </c>
      <c r="S44" s="4"/>
    </row>
    <row r="45" spans="1:19">
      <c r="A45" s="14" t="s">
        <v>55</v>
      </c>
      <c r="B45" s="56">
        <v>10460.280000000001</v>
      </c>
      <c r="C45" s="4">
        <v>3666.8</v>
      </c>
      <c r="D45" s="14">
        <v>14127.09</v>
      </c>
      <c r="E45" s="56">
        <v>10460.280000000001</v>
      </c>
      <c r="F45" s="4">
        <v>3666.8</v>
      </c>
      <c r="G45" s="14">
        <v>14127.09</v>
      </c>
      <c r="H45" s="56">
        <f t="shared" si="10"/>
        <v>0</v>
      </c>
      <c r="I45" s="56">
        <f t="shared" si="10"/>
        <v>0</v>
      </c>
      <c r="J45" s="56">
        <f t="shared" si="4"/>
        <v>0</v>
      </c>
      <c r="K45" s="4">
        <f>[1]Оплата!BE43</f>
        <v>1.3999999996485712E-2</v>
      </c>
      <c r="L45" s="14">
        <f>[1]Оплата!AC43</f>
        <v>0</v>
      </c>
      <c r="M45" s="56">
        <f t="shared" si="11"/>
        <v>0</v>
      </c>
      <c r="N45" s="4">
        <f t="shared" si="11"/>
        <v>0</v>
      </c>
      <c r="O45" s="14">
        <f t="shared" si="6"/>
        <v>0</v>
      </c>
      <c r="P45" s="14"/>
      <c r="Q45" s="4">
        <f t="shared" si="8"/>
        <v>1.3999999996485712E-2</v>
      </c>
      <c r="R45" s="4" t="str">
        <f t="shared" si="5"/>
        <v xml:space="preserve">№033 </v>
      </c>
      <c r="S45" s="4"/>
    </row>
    <row r="46" spans="1:19">
      <c r="A46" s="53" t="s">
        <v>56</v>
      </c>
      <c r="B46" s="54">
        <v>1965.3500000000001</v>
      </c>
      <c r="C46" s="55">
        <v>436.79</v>
      </c>
      <c r="D46" s="53">
        <v>2402.15</v>
      </c>
      <c r="E46" s="54">
        <v>1965.3600000000001</v>
      </c>
      <c r="F46" s="55">
        <v>436.79</v>
      </c>
      <c r="G46" s="53">
        <v>2402.16</v>
      </c>
      <c r="H46" s="54">
        <f t="shared" si="10"/>
        <v>9.9999999999909051E-3</v>
      </c>
      <c r="I46" s="54">
        <f t="shared" si="10"/>
        <v>0</v>
      </c>
      <c r="J46" s="54">
        <f t="shared" si="4"/>
        <v>9.9999999999909051E-3</v>
      </c>
      <c r="K46" s="55">
        <f>[1]Оплата!BE44</f>
        <v>-13.933300000000461</v>
      </c>
      <c r="L46" s="53">
        <f>[1]Оплата!AC44</f>
        <v>0</v>
      </c>
      <c r="M46" s="54">
        <f t="shared" si="11"/>
        <v>6.8199999999937977E-2</v>
      </c>
      <c r="N46" s="55">
        <f t="shared" si="11"/>
        <v>0</v>
      </c>
      <c r="O46" s="53">
        <f t="shared" si="6"/>
        <v>6.8199999999937977E-2</v>
      </c>
      <c r="P46" s="53"/>
      <c r="Q46" s="55">
        <f t="shared" si="8"/>
        <v>-14.0015000000004</v>
      </c>
      <c r="R46" s="55" t="str">
        <f t="shared" si="5"/>
        <v xml:space="preserve">№034 </v>
      </c>
      <c r="S46" s="4"/>
    </row>
    <row r="47" spans="1:19">
      <c r="A47" s="14" t="s">
        <v>57</v>
      </c>
      <c r="B47" s="56">
        <v>11338.26</v>
      </c>
      <c r="C47" s="4">
        <v>5747.1</v>
      </c>
      <c r="D47" s="14">
        <v>17085.37</v>
      </c>
      <c r="E47" s="56">
        <v>11508.58</v>
      </c>
      <c r="F47" s="4">
        <v>5816.4000000000005</v>
      </c>
      <c r="G47" s="14">
        <v>17324.990000000002</v>
      </c>
      <c r="H47" s="56">
        <f t="shared" si="10"/>
        <v>170.31999999999971</v>
      </c>
      <c r="I47" s="56">
        <f t="shared" si="10"/>
        <v>69.300000000000182</v>
      </c>
      <c r="J47" s="56">
        <f t="shared" si="4"/>
        <v>239.61999999999989</v>
      </c>
      <c r="K47" s="4">
        <f>[1]Оплата!BE45</f>
        <v>-616.41830000000118</v>
      </c>
      <c r="L47" s="14">
        <f>[1]Оплата!AC45</f>
        <v>3000</v>
      </c>
      <c r="M47" s="56">
        <f t="shared" si="11"/>
        <v>1161.582399999998</v>
      </c>
      <c r="N47" s="4">
        <f t="shared" si="11"/>
        <v>183.64500000000046</v>
      </c>
      <c r="O47" s="14">
        <f t="shared" si="6"/>
        <v>1345.2273999999984</v>
      </c>
      <c r="P47" s="14"/>
      <c r="Q47" s="4">
        <f t="shared" si="8"/>
        <v>1038.3543000000004</v>
      </c>
      <c r="R47" s="4" t="str">
        <f t="shared" si="5"/>
        <v xml:space="preserve">№035 </v>
      </c>
      <c r="S47" s="4"/>
    </row>
    <row r="48" spans="1:19">
      <c r="A48" s="53" t="s">
        <v>58</v>
      </c>
      <c r="B48" s="54">
        <v>7921.85</v>
      </c>
      <c r="C48" s="55">
        <v>2406.15</v>
      </c>
      <c r="D48" s="53">
        <v>10328.01</v>
      </c>
      <c r="E48" s="54">
        <v>8106.17</v>
      </c>
      <c r="F48" s="55">
        <v>2454.98</v>
      </c>
      <c r="G48" s="53">
        <v>10561.16</v>
      </c>
      <c r="H48" s="54">
        <f t="shared" si="10"/>
        <v>184.31999999999971</v>
      </c>
      <c r="I48" s="54">
        <f t="shared" si="10"/>
        <v>48.829999999999927</v>
      </c>
      <c r="J48" s="54">
        <f t="shared" si="4"/>
        <v>233.14999999999964</v>
      </c>
      <c r="K48" s="55">
        <f>[1]Оплата!BE46</f>
        <v>-11.349100000001272</v>
      </c>
      <c r="L48" s="53">
        <f>[1]Оплата!AC46</f>
        <v>0</v>
      </c>
      <c r="M48" s="54">
        <f t="shared" si="11"/>
        <v>1257.062399999998</v>
      </c>
      <c r="N48" s="55">
        <f t="shared" si="11"/>
        <v>129.39949999999979</v>
      </c>
      <c r="O48" s="53">
        <f t="shared" si="6"/>
        <v>1386.4618999999977</v>
      </c>
      <c r="P48" s="53"/>
      <c r="Q48" s="55">
        <f t="shared" si="8"/>
        <v>-1397.810999999999</v>
      </c>
      <c r="R48" s="55" t="str">
        <f t="shared" si="5"/>
        <v xml:space="preserve">№036 </v>
      </c>
      <c r="S48" s="4"/>
    </row>
    <row r="49" spans="1:19">
      <c r="A49" s="14" t="s">
        <v>59</v>
      </c>
      <c r="B49" s="56">
        <v>14949.29</v>
      </c>
      <c r="C49" s="4">
        <v>6952.35</v>
      </c>
      <c r="D49" s="14">
        <v>21901.7</v>
      </c>
      <c r="E49" s="56">
        <v>14949.29</v>
      </c>
      <c r="F49" s="4">
        <v>6952.35</v>
      </c>
      <c r="G49" s="14">
        <v>21901.7</v>
      </c>
      <c r="H49" s="56"/>
      <c r="I49" s="56"/>
      <c r="J49" s="56"/>
      <c r="K49" s="4">
        <f>[1]Оплата!BE47</f>
        <v>3.1999999973777449E-3</v>
      </c>
      <c r="L49" s="14">
        <f>[1]Оплата!AC47</f>
        <v>0</v>
      </c>
      <c r="M49" s="58">
        <f t="shared" si="11"/>
        <v>0</v>
      </c>
      <c r="N49" s="4">
        <f t="shared" si="11"/>
        <v>0</v>
      </c>
      <c r="O49" s="14">
        <f>SUM(M49:N49)</f>
        <v>0</v>
      </c>
      <c r="P49" s="14"/>
      <c r="Q49" s="4">
        <f t="shared" si="8"/>
        <v>3.1999999973777449E-3</v>
      </c>
      <c r="R49" s="4" t="str">
        <f>A49</f>
        <v>№037 сбыт</v>
      </c>
      <c r="S49" s="4"/>
    </row>
    <row r="50" spans="1:19">
      <c r="A50" s="53" t="s">
        <v>60</v>
      </c>
      <c r="B50" s="54">
        <v>4834.9400000000005</v>
      </c>
      <c r="C50" s="55">
        <v>2261.96</v>
      </c>
      <c r="D50" s="53">
        <v>7096.92</v>
      </c>
      <c r="E50" s="54">
        <v>4932.37</v>
      </c>
      <c r="F50" s="55">
        <v>2329.69</v>
      </c>
      <c r="G50" s="53">
        <v>7262.08</v>
      </c>
      <c r="H50" s="54">
        <f>E50-B50</f>
        <v>97.429999999999382</v>
      </c>
      <c r="I50" s="54">
        <f>F50-C50</f>
        <v>67.730000000000018</v>
      </c>
      <c r="J50" s="54">
        <f t="shared" si="4"/>
        <v>165.1599999999994</v>
      </c>
      <c r="K50" s="55">
        <f>[1]Оплата!BE48</f>
        <v>2715.0964153108134</v>
      </c>
      <c r="L50" s="53">
        <f>[1]Оплата!AC48</f>
        <v>0</v>
      </c>
      <c r="M50" s="54">
        <f t="shared" si="11"/>
        <v>664.47259999999585</v>
      </c>
      <c r="N50" s="55">
        <f t="shared" si="11"/>
        <v>179.48450000000005</v>
      </c>
      <c r="O50" s="53">
        <f t="shared" si="6"/>
        <v>843.95709999999588</v>
      </c>
      <c r="P50" s="53"/>
      <c r="Q50" s="55">
        <f t="shared" si="8"/>
        <v>1871.1393153108174</v>
      </c>
      <c r="R50" s="55" t="str">
        <f t="shared" si="5"/>
        <v>№038</v>
      </c>
      <c r="S50" s="4"/>
    </row>
    <row r="51" spans="1:19">
      <c r="A51" s="14" t="s">
        <v>61</v>
      </c>
      <c r="B51" s="56"/>
      <c r="C51" s="4"/>
      <c r="D51" s="14"/>
      <c r="E51" s="56"/>
      <c r="F51" s="4"/>
      <c r="G51" s="14"/>
      <c r="H51" s="56"/>
      <c r="I51" s="56"/>
      <c r="J51" s="56">
        <f t="shared" si="4"/>
        <v>0</v>
      </c>
      <c r="K51" s="4">
        <f>[1]Оплата!BE49</f>
        <v>-582.58610000000476</v>
      </c>
      <c r="L51" s="14">
        <f>[1]Оплата!AC49</f>
        <v>0</v>
      </c>
      <c r="M51" s="56">
        <f t="shared" si="11"/>
        <v>0</v>
      </c>
      <c r="N51" s="4">
        <f t="shared" si="11"/>
        <v>0</v>
      </c>
      <c r="O51" s="14">
        <f t="shared" si="6"/>
        <v>0</v>
      </c>
      <c r="P51" s="14"/>
      <c r="Q51" s="4">
        <f t="shared" si="8"/>
        <v>-582.58610000000476</v>
      </c>
      <c r="R51" s="4" t="str">
        <f t="shared" si="5"/>
        <v>№039  сбыт</v>
      </c>
      <c r="S51" s="4"/>
    </row>
    <row r="52" spans="1:19">
      <c r="A52" s="53" t="s">
        <v>62</v>
      </c>
      <c r="B52" s="54">
        <v>1372.34</v>
      </c>
      <c r="C52" s="55">
        <v>2550.5300000000002</v>
      </c>
      <c r="D52" s="53">
        <v>3922.88</v>
      </c>
      <c r="E52" s="54">
        <v>1372.34</v>
      </c>
      <c r="F52" s="55">
        <v>2550.5300000000002</v>
      </c>
      <c r="G52" s="53">
        <v>3922.88</v>
      </c>
      <c r="H52" s="54">
        <f t="shared" ref="H52:I58" si="12">E52-B52</f>
        <v>0</v>
      </c>
      <c r="I52" s="54">
        <f t="shared" si="12"/>
        <v>0</v>
      </c>
      <c r="J52" s="54">
        <f t="shared" si="4"/>
        <v>0</v>
      </c>
      <c r="K52" s="55">
        <f>[1]Оплата!BE50</f>
        <v>-0.48820000000019664</v>
      </c>
      <c r="L52" s="53">
        <f>[1]Оплата!AC50</f>
        <v>0</v>
      </c>
      <c r="M52" s="54">
        <f t="shared" si="11"/>
        <v>0</v>
      </c>
      <c r="N52" s="55">
        <f t="shared" si="11"/>
        <v>0</v>
      </c>
      <c r="O52" s="53">
        <f t="shared" si="6"/>
        <v>0</v>
      </c>
      <c r="P52" s="53"/>
      <c r="Q52" s="55">
        <f t="shared" si="8"/>
        <v>-0.48820000000019664</v>
      </c>
      <c r="R52" s="55" t="str">
        <f t="shared" si="5"/>
        <v>№040</v>
      </c>
      <c r="S52" s="4"/>
    </row>
    <row r="53" spans="1:19">
      <c r="A53" s="14" t="s">
        <v>63</v>
      </c>
      <c r="B53" s="56">
        <v>5848.3</v>
      </c>
      <c r="C53" s="4">
        <v>2972.61</v>
      </c>
      <c r="D53" s="14">
        <v>8821.33</v>
      </c>
      <c r="E53" s="56">
        <v>5966.6900000000005</v>
      </c>
      <c r="F53" s="4">
        <v>3005.37</v>
      </c>
      <c r="G53" s="14">
        <v>8972.49</v>
      </c>
      <c r="H53" s="56">
        <f t="shared" si="12"/>
        <v>118.39000000000033</v>
      </c>
      <c r="I53" s="56">
        <f t="shared" si="12"/>
        <v>32.759999999999764</v>
      </c>
      <c r="J53" s="56">
        <f t="shared" si="4"/>
        <v>151.15000000000009</v>
      </c>
      <c r="K53" s="4">
        <f>[1]Оплата!BE51</f>
        <v>-702.21260000000007</v>
      </c>
      <c r="L53" s="14">
        <f>[1]Оплата!AC51</f>
        <v>0</v>
      </c>
      <c r="M53" s="56">
        <f t="shared" si="11"/>
        <v>807.41980000000228</v>
      </c>
      <c r="N53" s="4">
        <f t="shared" si="11"/>
        <v>86.813999999999368</v>
      </c>
      <c r="O53" s="14">
        <f t="shared" si="6"/>
        <v>894.23380000000168</v>
      </c>
      <c r="P53" s="14"/>
      <c r="Q53" s="4">
        <f t="shared" si="8"/>
        <v>-1596.4464000000016</v>
      </c>
      <c r="R53" s="4" t="str">
        <f t="shared" si="5"/>
        <v xml:space="preserve">№041 </v>
      </c>
      <c r="S53" s="4"/>
    </row>
    <row r="54" spans="1:19">
      <c r="A54" s="53" t="s">
        <v>64</v>
      </c>
      <c r="B54" s="54">
        <v>11345.59</v>
      </c>
      <c r="C54" s="55">
        <v>4937.09</v>
      </c>
      <c r="D54" s="53">
        <v>16282.68</v>
      </c>
      <c r="E54" s="54">
        <v>11453.22</v>
      </c>
      <c r="F54" s="55">
        <v>4958.3</v>
      </c>
      <c r="G54" s="53">
        <v>16411.53</v>
      </c>
      <c r="H54" s="54">
        <f t="shared" si="12"/>
        <v>107.6299999999992</v>
      </c>
      <c r="I54" s="54">
        <f t="shared" si="12"/>
        <v>21.210000000000036</v>
      </c>
      <c r="J54" s="54">
        <f t="shared" si="4"/>
        <v>128.83999999999924</v>
      </c>
      <c r="K54" s="55">
        <f>[1]Оплата!BE52</f>
        <v>-1395.2072999999982</v>
      </c>
      <c r="L54" s="53">
        <f>[1]Оплата!AC52</f>
        <v>1500</v>
      </c>
      <c r="M54" s="54">
        <f t="shared" si="11"/>
        <v>734.03659999999456</v>
      </c>
      <c r="N54" s="55">
        <f t="shared" si="11"/>
        <v>56.206500000000098</v>
      </c>
      <c r="O54" s="53">
        <f t="shared" si="6"/>
        <v>790.24309999999468</v>
      </c>
      <c r="P54" s="53"/>
      <c r="Q54" s="55">
        <f t="shared" si="8"/>
        <v>-685.4503999999929</v>
      </c>
      <c r="R54" s="55" t="str">
        <f t="shared" si="5"/>
        <v xml:space="preserve">№041а </v>
      </c>
      <c r="S54" s="4"/>
    </row>
    <row r="55" spans="1:19">
      <c r="A55" s="14" t="s">
        <v>65</v>
      </c>
      <c r="B55" s="56">
        <v>5206.58</v>
      </c>
      <c r="C55" s="4">
        <v>2538.2800000000002</v>
      </c>
      <c r="D55" s="14">
        <v>7744.89</v>
      </c>
      <c r="E55" s="56">
        <v>5440.39</v>
      </c>
      <c r="F55" s="4">
        <v>2567.63</v>
      </c>
      <c r="G55" s="14">
        <v>8008.06</v>
      </c>
      <c r="H55" s="56">
        <f t="shared" si="12"/>
        <v>233.8100000000004</v>
      </c>
      <c r="I55" s="56">
        <f t="shared" si="12"/>
        <v>29.349999999999909</v>
      </c>
      <c r="J55" s="56">
        <f t="shared" si="4"/>
        <v>263.16000000000031</v>
      </c>
      <c r="K55" s="4">
        <f>[1]Оплата!BE53</f>
        <v>-1738.2037999999993</v>
      </c>
      <c r="L55" s="14">
        <f>[1]Оплата!AC53</f>
        <v>1738.2</v>
      </c>
      <c r="M55" s="56">
        <f t="shared" si="11"/>
        <v>1594.5842000000027</v>
      </c>
      <c r="N55" s="4">
        <f t="shared" si="11"/>
        <v>77.777499999999762</v>
      </c>
      <c r="O55" s="14">
        <f t="shared" si="6"/>
        <v>1672.3617000000024</v>
      </c>
      <c r="P55" s="14"/>
      <c r="Q55" s="4">
        <f t="shared" si="8"/>
        <v>-1672.3655000000015</v>
      </c>
      <c r="R55" s="4" t="str">
        <f t="shared" si="5"/>
        <v xml:space="preserve">№042 </v>
      </c>
      <c r="S55" s="4"/>
    </row>
    <row r="56" spans="1:19">
      <c r="A56" s="53" t="s">
        <v>66</v>
      </c>
      <c r="B56" s="54">
        <v>6030.07</v>
      </c>
      <c r="C56" s="55">
        <v>2277.58</v>
      </c>
      <c r="D56" s="53">
        <v>8307.65</v>
      </c>
      <c r="E56" s="54">
        <v>6190.72</v>
      </c>
      <c r="F56" s="55">
        <v>2321.69</v>
      </c>
      <c r="G56" s="53">
        <v>8512.41</v>
      </c>
      <c r="H56" s="54">
        <f t="shared" si="12"/>
        <v>160.65000000000055</v>
      </c>
      <c r="I56" s="54">
        <f t="shared" si="12"/>
        <v>44.110000000000127</v>
      </c>
      <c r="J56" s="54">
        <f t="shared" si="4"/>
        <v>204.76000000000067</v>
      </c>
      <c r="K56" s="55">
        <f>[1]Оплата!BE54</f>
        <v>633.72290000000248</v>
      </c>
      <c r="L56" s="53">
        <f>[1]Оплата!AC54</f>
        <v>0</v>
      </c>
      <c r="M56" s="54">
        <f t="shared" si="11"/>
        <v>1095.6330000000037</v>
      </c>
      <c r="N56" s="55">
        <f t="shared" si="11"/>
        <v>116.89150000000033</v>
      </c>
      <c r="O56" s="53">
        <f t="shared" si="6"/>
        <v>1212.5245000000041</v>
      </c>
      <c r="P56" s="53"/>
      <c r="Q56" s="55">
        <f t="shared" si="8"/>
        <v>-578.8016000000016</v>
      </c>
      <c r="R56" s="55" t="str">
        <f t="shared" si="5"/>
        <v xml:space="preserve">№043\1 </v>
      </c>
      <c r="S56" s="4"/>
    </row>
    <row r="57" spans="1:19">
      <c r="A57" s="14" t="s">
        <v>67</v>
      </c>
      <c r="B57" s="56">
        <v>22278.05</v>
      </c>
      <c r="C57" s="4">
        <v>10306.23</v>
      </c>
      <c r="D57" s="14">
        <v>32584.280000000002</v>
      </c>
      <c r="E57" s="56">
        <v>22485.69</v>
      </c>
      <c r="F57" s="4">
        <v>10349.040000000001</v>
      </c>
      <c r="G57" s="14">
        <v>32834.74</v>
      </c>
      <c r="H57" s="56">
        <f t="shared" si="12"/>
        <v>207.63999999999942</v>
      </c>
      <c r="I57" s="56">
        <f t="shared" si="12"/>
        <v>42.81000000000131</v>
      </c>
      <c r="J57" s="56">
        <f t="shared" si="4"/>
        <v>250.45000000000073</v>
      </c>
      <c r="K57" s="4">
        <f>[1]Оплата!BE55</f>
        <v>-631.9926999999916</v>
      </c>
      <c r="L57" s="14">
        <f>[1]Оплата!AC55</f>
        <v>0</v>
      </c>
      <c r="M57" s="58">
        <f t="shared" si="11"/>
        <v>1416.104799999996</v>
      </c>
      <c r="N57" s="4">
        <f t="shared" si="11"/>
        <v>113.44650000000347</v>
      </c>
      <c r="O57" s="14">
        <f t="shared" si="6"/>
        <v>1529.5512999999994</v>
      </c>
      <c r="P57" s="14"/>
      <c r="Q57" s="4">
        <f t="shared" si="8"/>
        <v>-2161.5439999999908</v>
      </c>
      <c r="R57" s="4" t="str">
        <f t="shared" si="5"/>
        <v xml:space="preserve">№043\2 </v>
      </c>
      <c r="S57" s="4"/>
    </row>
    <row r="58" spans="1:19">
      <c r="A58" s="53" t="s">
        <v>68</v>
      </c>
      <c r="B58" s="54">
        <v>5951.21</v>
      </c>
      <c r="C58" s="55">
        <v>2822.52</v>
      </c>
      <c r="D58" s="53">
        <v>8773.74</v>
      </c>
      <c r="E58" s="54">
        <v>6119.16</v>
      </c>
      <c r="F58" s="55">
        <v>2904.87</v>
      </c>
      <c r="G58" s="53">
        <v>9024.0400000000009</v>
      </c>
      <c r="H58" s="54">
        <f t="shared" si="12"/>
        <v>167.94999999999982</v>
      </c>
      <c r="I58" s="54">
        <f t="shared" si="12"/>
        <v>82.349999999999909</v>
      </c>
      <c r="J58" s="54">
        <f t="shared" si="4"/>
        <v>250.29999999999973</v>
      </c>
      <c r="K58" s="55">
        <f>[1]Оплата!BE56</f>
        <v>-1510.3312000000005</v>
      </c>
      <c r="L58" s="53">
        <f>[1]Оплата!AC56</f>
        <v>0</v>
      </c>
      <c r="M58" s="54">
        <f t="shared" si="11"/>
        <v>1145.4189999999987</v>
      </c>
      <c r="N58" s="55">
        <f t="shared" si="11"/>
        <v>218.22749999999976</v>
      </c>
      <c r="O58" s="53">
        <f t="shared" si="6"/>
        <v>1363.6464999999985</v>
      </c>
      <c r="P58" s="53"/>
      <c r="Q58" s="55">
        <f t="shared" si="8"/>
        <v>-2873.977699999999</v>
      </c>
      <c r="R58" s="55" t="str">
        <f t="shared" si="5"/>
        <v xml:space="preserve">№044 </v>
      </c>
      <c r="S58" s="4"/>
    </row>
    <row r="59" spans="1:19">
      <c r="A59" s="14" t="s">
        <v>69</v>
      </c>
      <c r="B59" s="56"/>
      <c r="C59" s="4"/>
      <c r="D59" s="14"/>
      <c r="E59" s="56"/>
      <c r="F59" s="4"/>
      <c r="G59" s="14"/>
      <c r="H59" s="56"/>
      <c r="I59" s="56"/>
      <c r="J59" s="56">
        <f t="shared" si="4"/>
        <v>0</v>
      </c>
      <c r="K59" s="4">
        <f>[1]Оплата!BE57</f>
        <v>0</v>
      </c>
      <c r="L59" s="14">
        <f>[1]Оплата!AC57</f>
        <v>0</v>
      </c>
      <c r="M59" s="56"/>
      <c r="N59" s="4"/>
      <c r="O59" s="14"/>
      <c r="P59" s="14"/>
      <c r="Q59" s="4">
        <f t="shared" si="8"/>
        <v>0</v>
      </c>
      <c r="R59" s="4" t="str">
        <f t="shared" si="5"/>
        <v>№045 не установлен</v>
      </c>
      <c r="S59" s="4"/>
    </row>
    <row r="60" spans="1:19">
      <c r="A60" s="53" t="s">
        <v>70</v>
      </c>
      <c r="B60" s="54">
        <v>7581.62</v>
      </c>
      <c r="C60" s="55">
        <v>4848.01</v>
      </c>
      <c r="D60" s="53">
        <v>12429.64</v>
      </c>
      <c r="E60" s="54">
        <v>7637.84</v>
      </c>
      <c r="F60" s="55">
        <v>4880.28</v>
      </c>
      <c r="G60" s="53">
        <v>12518.130000000001</v>
      </c>
      <c r="H60" s="54">
        <f t="shared" ref="H60:I91" si="13">E60-B60</f>
        <v>56.220000000000255</v>
      </c>
      <c r="I60" s="54">
        <f t="shared" si="13"/>
        <v>32.269999999999527</v>
      </c>
      <c r="J60" s="54">
        <f t="shared" si="4"/>
        <v>88.489999999999782</v>
      </c>
      <c r="K60" s="55">
        <f>[1]Оплата!BE58</f>
        <v>-5494.1605</v>
      </c>
      <c r="L60" s="53">
        <f>[1]Оплата!AC58</f>
        <v>2415.9699999999998</v>
      </c>
      <c r="M60" s="54">
        <f t="shared" ref="M60:N91" si="14">H60*M$6</f>
        <v>383.42040000000173</v>
      </c>
      <c r="N60" s="55">
        <f t="shared" si="14"/>
        <v>85.515499999998738</v>
      </c>
      <c r="O60" s="53">
        <f t="shared" si="6"/>
        <v>468.93590000000046</v>
      </c>
      <c r="P60" s="53"/>
      <c r="Q60" s="55">
        <f t="shared" si="8"/>
        <v>-3547.1264000000006</v>
      </c>
      <c r="R60" s="55" t="str">
        <f t="shared" si="5"/>
        <v xml:space="preserve">№046 </v>
      </c>
      <c r="S60" s="4"/>
    </row>
    <row r="61" spans="1:19">
      <c r="A61" s="14" t="s">
        <v>71</v>
      </c>
      <c r="B61" s="56">
        <v>8185.47</v>
      </c>
      <c r="C61" s="4">
        <v>3433.35</v>
      </c>
      <c r="D61" s="14">
        <v>11618.85</v>
      </c>
      <c r="E61" s="56">
        <v>8327.0400000000009</v>
      </c>
      <c r="F61" s="4">
        <v>3476.77</v>
      </c>
      <c r="G61" s="14">
        <v>11803.84</v>
      </c>
      <c r="H61" s="56">
        <f t="shared" si="13"/>
        <v>141.57000000000062</v>
      </c>
      <c r="I61" s="56">
        <f t="shared" si="13"/>
        <v>43.420000000000073</v>
      </c>
      <c r="J61" s="56">
        <f t="shared" si="4"/>
        <v>184.99000000000069</v>
      </c>
      <c r="K61" s="4">
        <f>[1]Оплата!BE59</f>
        <v>-3837.093100000001</v>
      </c>
      <c r="L61" s="14">
        <f>[1]Оплата!AC59</f>
        <v>2319.0100000000002</v>
      </c>
      <c r="M61" s="56">
        <f t="shared" si="14"/>
        <v>965.50740000000428</v>
      </c>
      <c r="N61" s="4">
        <f t="shared" si="14"/>
        <v>115.06300000000019</v>
      </c>
      <c r="O61" s="14">
        <f t="shared" si="6"/>
        <v>1080.5704000000044</v>
      </c>
      <c r="P61" s="14"/>
      <c r="Q61" s="4">
        <f t="shared" si="8"/>
        <v>-2598.6535000000049</v>
      </c>
      <c r="R61" s="4" t="str">
        <f t="shared" si="5"/>
        <v xml:space="preserve">№046а </v>
      </c>
      <c r="S61" s="4"/>
    </row>
    <row r="62" spans="1:19">
      <c r="A62" s="53" t="s">
        <v>72</v>
      </c>
      <c r="B62" s="54">
        <v>314.78000000000003</v>
      </c>
      <c r="C62" s="55">
        <v>144.71</v>
      </c>
      <c r="D62" s="53">
        <v>459.5</v>
      </c>
      <c r="E62" s="54">
        <v>314.78000000000003</v>
      </c>
      <c r="F62" s="55">
        <v>144.71</v>
      </c>
      <c r="G62" s="53">
        <v>459.5</v>
      </c>
      <c r="H62" s="54">
        <f t="shared" si="13"/>
        <v>0</v>
      </c>
      <c r="I62" s="54">
        <f t="shared" si="13"/>
        <v>0</v>
      </c>
      <c r="J62" s="54">
        <f t="shared" si="4"/>
        <v>0</v>
      </c>
      <c r="K62" s="55">
        <f>[1]Оплата!BE60</f>
        <v>-2071.5971</v>
      </c>
      <c r="L62" s="53">
        <f>[1]Оплата!AC60</f>
        <v>0</v>
      </c>
      <c r="M62" s="54">
        <f t="shared" si="14"/>
        <v>0</v>
      </c>
      <c r="N62" s="55">
        <f t="shared" si="14"/>
        <v>0</v>
      </c>
      <c r="O62" s="53">
        <f t="shared" si="6"/>
        <v>0</v>
      </c>
      <c r="P62" s="53"/>
      <c r="Q62" s="55">
        <f t="shared" si="8"/>
        <v>-2071.5971</v>
      </c>
      <c r="R62" s="55" t="str">
        <f t="shared" si="5"/>
        <v xml:space="preserve">№047 </v>
      </c>
      <c r="S62" s="4"/>
    </row>
    <row r="63" spans="1:19">
      <c r="A63" s="14" t="s">
        <v>73</v>
      </c>
      <c r="B63" s="56">
        <v>14532.49</v>
      </c>
      <c r="C63" s="4">
        <v>3993.51</v>
      </c>
      <c r="D63" s="14">
        <v>18526.05</v>
      </c>
      <c r="E63" s="56">
        <v>14980.01</v>
      </c>
      <c r="F63" s="4">
        <v>4105.1400000000003</v>
      </c>
      <c r="G63" s="14">
        <v>19085.23</v>
      </c>
      <c r="H63" s="56">
        <f t="shared" si="13"/>
        <v>447.52000000000044</v>
      </c>
      <c r="I63" s="56">
        <f t="shared" si="13"/>
        <v>111.63000000000011</v>
      </c>
      <c r="J63" s="56">
        <f t="shared" si="4"/>
        <v>559.15000000000055</v>
      </c>
      <c r="K63" s="4">
        <f>[1]Оплата!BE61</f>
        <v>242.30390000000352</v>
      </c>
      <c r="L63" s="14">
        <f>[1]Оплата!AC61</f>
        <v>0</v>
      </c>
      <c r="M63" s="56">
        <f t="shared" si="14"/>
        <v>3052.0864000000033</v>
      </c>
      <c r="N63" s="4">
        <f t="shared" si="14"/>
        <v>295.81950000000029</v>
      </c>
      <c r="O63" s="14">
        <f>SUM(M63:N63)</f>
        <v>3347.9059000000034</v>
      </c>
      <c r="P63" s="14"/>
      <c r="Q63" s="4">
        <f t="shared" si="8"/>
        <v>-3105.6019999999999</v>
      </c>
      <c r="R63" s="4" t="str">
        <f t="shared" si="5"/>
        <v xml:space="preserve">№048 </v>
      </c>
      <c r="S63" s="4"/>
    </row>
    <row r="64" spans="1:19">
      <c r="A64" s="53" t="s">
        <v>74</v>
      </c>
      <c r="B64" s="54">
        <v>12736.92</v>
      </c>
      <c r="C64" s="55">
        <v>4415.34</v>
      </c>
      <c r="D64" s="53">
        <v>17152.260000000002</v>
      </c>
      <c r="E64" s="54">
        <v>13192.39</v>
      </c>
      <c r="F64" s="55">
        <v>4498.33</v>
      </c>
      <c r="G64" s="53">
        <v>17690.72</v>
      </c>
      <c r="H64" s="54">
        <f t="shared" si="13"/>
        <v>455.46999999999935</v>
      </c>
      <c r="I64" s="54">
        <f t="shared" si="13"/>
        <v>82.989999999999782</v>
      </c>
      <c r="J64" s="54">
        <f t="shared" si="4"/>
        <v>538.45999999999913</v>
      </c>
      <c r="K64" s="55">
        <f>[1]Оплата!BE62</f>
        <v>-3506.8297999999977</v>
      </c>
      <c r="L64" s="53">
        <f>[1]Оплата!AC62</f>
        <v>3500</v>
      </c>
      <c r="M64" s="54">
        <f t="shared" si="14"/>
        <v>3106.3053999999956</v>
      </c>
      <c r="N64" s="55">
        <f t="shared" si="14"/>
        <v>219.92349999999942</v>
      </c>
      <c r="O64" s="53">
        <f t="shared" si="6"/>
        <v>3326.2288999999951</v>
      </c>
      <c r="P64" s="53"/>
      <c r="Q64" s="55">
        <f t="shared" si="8"/>
        <v>-3333.0586999999923</v>
      </c>
      <c r="R64" s="55" t="str">
        <f t="shared" si="5"/>
        <v xml:space="preserve">№049 </v>
      </c>
      <c r="S64" s="4"/>
    </row>
    <row r="65" spans="1:19">
      <c r="A65" s="14" t="s">
        <v>75</v>
      </c>
      <c r="B65" s="56">
        <v>12416.77</v>
      </c>
      <c r="C65" s="4">
        <v>5005.74</v>
      </c>
      <c r="D65" s="14">
        <v>17422.510000000002</v>
      </c>
      <c r="E65" s="56">
        <v>12651.98</v>
      </c>
      <c r="F65" s="4">
        <v>5086.78</v>
      </c>
      <c r="G65" s="14">
        <v>17738.77</v>
      </c>
      <c r="H65" s="56">
        <f t="shared" si="13"/>
        <v>235.20999999999913</v>
      </c>
      <c r="I65" s="56">
        <f t="shared" si="13"/>
        <v>81.039999999999964</v>
      </c>
      <c r="J65" s="56">
        <f t="shared" si="4"/>
        <v>316.24999999999909</v>
      </c>
      <c r="K65" s="4">
        <f>[1]Оплата!BE63</f>
        <v>4358.4136000000008</v>
      </c>
      <c r="L65" s="14">
        <f>[1]Оплата!AC63</f>
        <v>0</v>
      </c>
      <c r="M65" s="58">
        <f t="shared" si="14"/>
        <v>1604.1321999999941</v>
      </c>
      <c r="N65" s="4">
        <f t="shared" si="14"/>
        <v>214.75599999999989</v>
      </c>
      <c r="O65" s="14">
        <f t="shared" si="6"/>
        <v>1818.888199999994</v>
      </c>
      <c r="P65" s="14"/>
      <c r="Q65" s="4">
        <f t="shared" si="8"/>
        <v>2539.5254000000068</v>
      </c>
      <c r="R65" s="4" t="str">
        <f t="shared" si="5"/>
        <v xml:space="preserve">№050 </v>
      </c>
      <c r="S65" s="4"/>
    </row>
    <row r="66" spans="1:19">
      <c r="A66" s="53" t="s">
        <v>76</v>
      </c>
      <c r="B66" s="54">
        <v>18586.93</v>
      </c>
      <c r="C66" s="55">
        <v>16537.010000000002</v>
      </c>
      <c r="D66" s="53">
        <v>35123.950000000004</v>
      </c>
      <c r="E66" s="54">
        <v>18694.23</v>
      </c>
      <c r="F66" s="55">
        <v>16580.77</v>
      </c>
      <c r="G66" s="53">
        <v>35275.01</v>
      </c>
      <c r="H66" s="54">
        <f t="shared" si="13"/>
        <v>107.29999999999927</v>
      </c>
      <c r="I66" s="54">
        <f t="shared" si="13"/>
        <v>43.759999999998399</v>
      </c>
      <c r="J66" s="54">
        <f t="shared" si="4"/>
        <v>151.05999999999767</v>
      </c>
      <c r="K66" s="55">
        <f>[1]Оплата!BE64</f>
        <v>-10223.842100000007</v>
      </c>
      <c r="L66" s="53">
        <f>[1]Оплата!AC64</f>
        <v>10000</v>
      </c>
      <c r="M66" s="54">
        <f t="shared" si="14"/>
        <v>731.78599999999506</v>
      </c>
      <c r="N66" s="55">
        <f t="shared" si="14"/>
        <v>115.96399999999575</v>
      </c>
      <c r="O66" s="53">
        <f t="shared" si="6"/>
        <v>847.74999999999079</v>
      </c>
      <c r="P66" s="53"/>
      <c r="Q66" s="55">
        <f t="shared" si="8"/>
        <v>-1071.592099999998</v>
      </c>
      <c r="R66" s="55" t="str">
        <f t="shared" si="5"/>
        <v xml:space="preserve">№051 </v>
      </c>
      <c r="S66" s="4"/>
    </row>
    <row r="67" spans="1:19">
      <c r="A67" s="14" t="s">
        <v>77</v>
      </c>
      <c r="B67" s="56">
        <v>6676.07</v>
      </c>
      <c r="C67" s="4">
        <v>2636.63</v>
      </c>
      <c r="D67" s="14">
        <v>9312.7100000000009</v>
      </c>
      <c r="E67" s="56">
        <v>6841.35</v>
      </c>
      <c r="F67" s="4">
        <v>2684.36</v>
      </c>
      <c r="G67" s="14">
        <v>9525.7199999999993</v>
      </c>
      <c r="H67" s="56">
        <f t="shared" si="13"/>
        <v>165.28000000000065</v>
      </c>
      <c r="I67" s="56">
        <f t="shared" si="13"/>
        <v>47.730000000000018</v>
      </c>
      <c r="J67" s="56">
        <f t="shared" si="4"/>
        <v>213.01000000000067</v>
      </c>
      <c r="K67" s="4">
        <f>[1]Оплата!BE65</f>
        <v>-2412.1913999999979</v>
      </c>
      <c r="L67" s="14">
        <f>[1]Оплата!AC65</f>
        <v>2500</v>
      </c>
      <c r="M67" s="56">
        <f t="shared" si="14"/>
        <v>1127.2096000000045</v>
      </c>
      <c r="N67" s="4">
        <f t="shared" si="14"/>
        <v>126.48450000000004</v>
      </c>
      <c r="O67" s="14">
        <f t="shared" si="6"/>
        <v>1253.6941000000045</v>
      </c>
      <c r="P67" s="14"/>
      <c r="Q67" s="4">
        <f t="shared" si="8"/>
        <v>-1165.8855000000021</v>
      </c>
      <c r="R67" s="4" t="str">
        <f t="shared" si="5"/>
        <v xml:space="preserve">№052 </v>
      </c>
      <c r="S67" s="4"/>
    </row>
    <row r="68" spans="1:19">
      <c r="A68" s="53" t="s">
        <v>78</v>
      </c>
      <c r="B68" s="54">
        <v>7286.6</v>
      </c>
      <c r="C68" s="55">
        <v>2170.6999999999998</v>
      </c>
      <c r="D68" s="53">
        <v>9457.34</v>
      </c>
      <c r="E68" s="54">
        <v>7570.01</v>
      </c>
      <c r="F68" s="55">
        <v>2227.81</v>
      </c>
      <c r="G68" s="53">
        <v>9797.86</v>
      </c>
      <c r="H68" s="54">
        <f t="shared" si="13"/>
        <v>283.40999999999985</v>
      </c>
      <c r="I68" s="54">
        <f t="shared" si="13"/>
        <v>57.110000000000127</v>
      </c>
      <c r="J68" s="54">
        <f t="shared" si="4"/>
        <v>340.52</v>
      </c>
      <c r="K68" s="55">
        <f>[1]Оплата!BE66</f>
        <v>-1176.9970000000023</v>
      </c>
      <c r="L68" s="53">
        <f>[1]Оплата!AC66</f>
        <v>0</v>
      </c>
      <c r="M68" s="54">
        <f t="shared" si="14"/>
        <v>1932.856199999999</v>
      </c>
      <c r="N68" s="55">
        <f t="shared" si="14"/>
        <v>151.34150000000034</v>
      </c>
      <c r="O68" s="53">
        <f t="shared" si="6"/>
        <v>2084.1976999999993</v>
      </c>
      <c r="P68" s="53"/>
      <c r="Q68" s="55">
        <f t="shared" si="8"/>
        <v>-3261.1947000000018</v>
      </c>
      <c r="R68" s="55" t="str">
        <f t="shared" si="5"/>
        <v xml:space="preserve">№052а </v>
      </c>
      <c r="S68" s="4"/>
    </row>
    <row r="69" spans="1:19">
      <c r="A69" s="14" t="s">
        <v>79</v>
      </c>
      <c r="B69" s="56">
        <v>1546.95</v>
      </c>
      <c r="C69" s="4">
        <v>837.04</v>
      </c>
      <c r="D69" s="14">
        <v>2383.9900000000002</v>
      </c>
      <c r="E69" s="56">
        <v>1823.27</v>
      </c>
      <c r="F69" s="4">
        <v>1018.5</v>
      </c>
      <c r="G69" s="14">
        <v>2841.78</v>
      </c>
      <c r="H69" s="56">
        <f t="shared" si="13"/>
        <v>276.31999999999994</v>
      </c>
      <c r="I69" s="56">
        <f t="shared" si="13"/>
        <v>181.46000000000004</v>
      </c>
      <c r="J69" s="56">
        <f t="shared" si="4"/>
        <v>457.78</v>
      </c>
      <c r="K69" s="4">
        <f>[1]Оплата!BE67</f>
        <v>-11127.685299999999</v>
      </c>
      <c r="L69" s="14">
        <f>[1]Оплата!AC67</f>
        <v>4000</v>
      </c>
      <c r="M69" s="56">
        <f t="shared" si="14"/>
        <v>1884.5023999999996</v>
      </c>
      <c r="N69" s="4">
        <f t="shared" si="14"/>
        <v>480.86900000000009</v>
      </c>
      <c r="O69" s="14">
        <f t="shared" si="6"/>
        <v>2365.3713999999995</v>
      </c>
      <c r="P69" s="14"/>
      <c r="Q69" s="4">
        <f t="shared" si="8"/>
        <v>-9493.0566999999992</v>
      </c>
      <c r="R69" s="4" t="str">
        <f t="shared" si="5"/>
        <v xml:space="preserve">№053 </v>
      </c>
      <c r="S69" s="4"/>
    </row>
    <row r="70" spans="1:19">
      <c r="A70" s="53" t="s">
        <v>80</v>
      </c>
      <c r="B70" s="54">
        <v>1715.54</v>
      </c>
      <c r="C70" s="55">
        <v>838.26</v>
      </c>
      <c r="D70" s="53">
        <v>2553.81</v>
      </c>
      <c r="E70" s="54">
        <v>1753.1200000000001</v>
      </c>
      <c r="F70" s="55">
        <v>854.14</v>
      </c>
      <c r="G70" s="53">
        <v>2607.27</v>
      </c>
      <c r="H70" s="54">
        <f t="shared" si="13"/>
        <v>37.580000000000155</v>
      </c>
      <c r="I70" s="54">
        <f t="shared" si="13"/>
        <v>15.879999999999995</v>
      </c>
      <c r="J70" s="54">
        <f t="shared" si="4"/>
        <v>53.46000000000015</v>
      </c>
      <c r="K70" s="55">
        <f>[1]Оплата!BE68</f>
        <v>-929.87039999999911</v>
      </c>
      <c r="L70" s="53">
        <f>[1]Оплата!AC68</f>
        <v>0</v>
      </c>
      <c r="M70" s="54">
        <f t="shared" si="14"/>
        <v>256.29560000000106</v>
      </c>
      <c r="N70" s="55">
        <f t="shared" si="14"/>
        <v>42.081999999999987</v>
      </c>
      <c r="O70" s="53">
        <f t="shared" si="6"/>
        <v>298.37760000000105</v>
      </c>
      <c r="P70" s="53"/>
      <c r="Q70" s="55">
        <f t="shared" si="8"/>
        <v>-1228.248</v>
      </c>
      <c r="R70" s="55" t="str">
        <f t="shared" si="5"/>
        <v xml:space="preserve">№054 </v>
      </c>
      <c r="S70" s="4"/>
    </row>
    <row r="71" spans="1:19">
      <c r="A71" s="14" t="s">
        <v>81</v>
      </c>
      <c r="B71" s="56">
        <v>13646.58</v>
      </c>
      <c r="C71" s="4">
        <v>5674.49</v>
      </c>
      <c r="D71" s="14">
        <v>19321.100000000002</v>
      </c>
      <c r="E71" s="56">
        <v>13734.73</v>
      </c>
      <c r="F71" s="4">
        <v>5696.83</v>
      </c>
      <c r="G71" s="14">
        <v>19431.57</v>
      </c>
      <c r="H71" s="56">
        <f t="shared" si="13"/>
        <v>88.149999999999636</v>
      </c>
      <c r="I71" s="56">
        <f t="shared" si="13"/>
        <v>22.340000000000146</v>
      </c>
      <c r="J71" s="56">
        <f t="shared" si="4"/>
        <v>110.48999999999978</v>
      </c>
      <c r="K71" s="4">
        <f>[1]Оплата!BE69</f>
        <v>-3100.8238999999976</v>
      </c>
      <c r="L71" s="14">
        <f>[1]Оплата!AC69</f>
        <v>3110</v>
      </c>
      <c r="M71" s="56">
        <f t="shared" si="14"/>
        <v>601.18299999999749</v>
      </c>
      <c r="N71" s="4">
        <f t="shared" si="14"/>
        <v>59.201000000000384</v>
      </c>
      <c r="O71" s="14">
        <f t="shared" si="6"/>
        <v>660.38399999999785</v>
      </c>
      <c r="P71" s="14"/>
      <c r="Q71" s="4">
        <f t="shared" si="8"/>
        <v>-651.20789999999533</v>
      </c>
      <c r="R71" s="4" t="str">
        <f t="shared" si="5"/>
        <v xml:space="preserve">№055 </v>
      </c>
      <c r="S71" s="4"/>
    </row>
    <row r="72" spans="1:19">
      <c r="A72" s="53" t="s">
        <v>82</v>
      </c>
      <c r="B72" s="54">
        <v>7419.07</v>
      </c>
      <c r="C72" s="55">
        <v>3311.67</v>
      </c>
      <c r="D72" s="53">
        <v>10730.75</v>
      </c>
      <c r="E72" s="54">
        <v>7561.38</v>
      </c>
      <c r="F72" s="55">
        <v>3366.39</v>
      </c>
      <c r="G72" s="53">
        <v>10927.78</v>
      </c>
      <c r="H72" s="54">
        <f t="shared" si="13"/>
        <v>142.3100000000004</v>
      </c>
      <c r="I72" s="54">
        <f t="shared" si="13"/>
        <v>54.7199999999998</v>
      </c>
      <c r="J72" s="54">
        <f t="shared" si="4"/>
        <v>197.0300000000002</v>
      </c>
      <c r="K72" s="55">
        <f>[1]Оплата!BE70</f>
        <v>-1546.2324999999973</v>
      </c>
      <c r="L72" s="53">
        <f>[1]Оплата!AC70</f>
        <v>0</v>
      </c>
      <c r="M72" s="54">
        <f t="shared" si="14"/>
        <v>970.55420000000277</v>
      </c>
      <c r="N72" s="55">
        <f t="shared" si="14"/>
        <v>145.00799999999947</v>
      </c>
      <c r="O72" s="53">
        <f t="shared" si="6"/>
        <v>1115.5622000000021</v>
      </c>
      <c r="P72" s="53"/>
      <c r="Q72" s="55">
        <f t="shared" si="8"/>
        <v>-2661.7946999999995</v>
      </c>
      <c r="R72" s="55" t="str">
        <f t="shared" si="5"/>
        <v xml:space="preserve">№056 </v>
      </c>
      <c r="S72" s="4"/>
    </row>
    <row r="73" spans="1:19">
      <c r="A73" s="14" t="s">
        <v>83</v>
      </c>
      <c r="B73" s="56">
        <v>3712.61</v>
      </c>
      <c r="C73" s="4">
        <v>3357.42</v>
      </c>
      <c r="D73" s="14">
        <v>7070.04</v>
      </c>
      <c r="E73" s="56">
        <v>3805.14</v>
      </c>
      <c r="F73" s="4">
        <v>3494.64</v>
      </c>
      <c r="G73" s="14">
        <v>7299.79</v>
      </c>
      <c r="H73" s="56">
        <f t="shared" si="13"/>
        <v>92.529999999999745</v>
      </c>
      <c r="I73" s="56">
        <f t="shared" si="13"/>
        <v>137.2199999999998</v>
      </c>
      <c r="J73" s="56">
        <f t="shared" si="4"/>
        <v>229.74999999999955</v>
      </c>
      <c r="K73" s="4">
        <f>[1]Оплата!BE71</f>
        <v>-1779.27305</v>
      </c>
      <c r="L73" s="14">
        <f>[1]Оплата!AC71</f>
        <v>0</v>
      </c>
      <c r="M73" s="58">
        <f t="shared" si="14"/>
        <v>631.05459999999835</v>
      </c>
      <c r="N73" s="4">
        <f t="shared" si="14"/>
        <v>363.63299999999947</v>
      </c>
      <c r="O73" s="14">
        <f t="shared" si="6"/>
        <v>994.68759999999781</v>
      </c>
      <c r="P73" s="14"/>
      <c r="Q73" s="4">
        <f t="shared" si="8"/>
        <v>-2773.9606499999977</v>
      </c>
      <c r="R73" s="4" t="str">
        <f t="shared" si="5"/>
        <v xml:space="preserve">№057 </v>
      </c>
      <c r="S73" s="4"/>
    </row>
    <row r="74" spans="1:19">
      <c r="A74" s="53" t="s">
        <v>84</v>
      </c>
      <c r="B74" s="54">
        <v>10294.73</v>
      </c>
      <c r="C74" s="55">
        <v>3435.01</v>
      </c>
      <c r="D74" s="53">
        <v>13729.75</v>
      </c>
      <c r="E74" s="54">
        <v>10529.81</v>
      </c>
      <c r="F74" s="55">
        <v>3483.9</v>
      </c>
      <c r="G74" s="53">
        <v>14013.720000000001</v>
      </c>
      <c r="H74" s="54">
        <f t="shared" si="13"/>
        <v>235.07999999999993</v>
      </c>
      <c r="I74" s="54">
        <f t="shared" si="13"/>
        <v>48.889999999999873</v>
      </c>
      <c r="J74" s="54">
        <f t="shared" si="4"/>
        <v>283.9699999999998</v>
      </c>
      <c r="K74" s="55">
        <f>[1]Оплата!BE72</f>
        <v>-3080.914799999995</v>
      </c>
      <c r="L74" s="53">
        <f>[1]Оплата!AC72</f>
        <v>0</v>
      </c>
      <c r="M74" s="54">
        <f t="shared" si="14"/>
        <v>1603.2455999999995</v>
      </c>
      <c r="N74" s="55">
        <f t="shared" si="14"/>
        <v>129.55849999999967</v>
      </c>
      <c r="O74" s="53">
        <f t="shared" si="6"/>
        <v>1732.8040999999992</v>
      </c>
      <c r="P74" s="53"/>
      <c r="Q74" s="55">
        <f t="shared" si="8"/>
        <v>-4813.7188999999944</v>
      </c>
      <c r="R74" s="55" t="str">
        <f t="shared" si="5"/>
        <v xml:space="preserve">№058 </v>
      </c>
      <c r="S74" s="4"/>
    </row>
    <row r="75" spans="1:19">
      <c r="A75" s="14" t="s">
        <v>85</v>
      </c>
      <c r="B75" s="56">
        <v>27354.9</v>
      </c>
      <c r="C75" s="4">
        <v>12199.87</v>
      </c>
      <c r="D75" s="14">
        <v>39554.78</v>
      </c>
      <c r="E75" s="56">
        <v>27594.639999999999</v>
      </c>
      <c r="F75" s="4">
        <v>12292.51</v>
      </c>
      <c r="G75" s="14">
        <v>39887.160000000003</v>
      </c>
      <c r="H75" s="56">
        <f t="shared" si="13"/>
        <v>239.73999999999796</v>
      </c>
      <c r="I75" s="56">
        <f t="shared" si="13"/>
        <v>92.639999999999418</v>
      </c>
      <c r="J75" s="56">
        <f t="shared" ref="J75:J138" si="15">SUM(H75:I75)</f>
        <v>332.37999999999738</v>
      </c>
      <c r="K75" s="4">
        <f>[1]Оплата!BE73</f>
        <v>15659.119699999992</v>
      </c>
      <c r="L75" s="14">
        <f>[1]Оплата!AC73</f>
        <v>0</v>
      </c>
      <c r="M75" s="56">
        <f t="shared" si="14"/>
        <v>1635.0267999999862</v>
      </c>
      <c r="N75" s="4">
        <f t="shared" si="14"/>
        <v>245.49599999999845</v>
      </c>
      <c r="O75" s="14">
        <f t="shared" si="6"/>
        <v>1880.5227999999847</v>
      </c>
      <c r="P75" s="14"/>
      <c r="Q75" s="4">
        <f>K75-O75+L75</f>
        <v>13778.596900000008</v>
      </c>
      <c r="R75" s="4" t="str">
        <f t="shared" ref="R75:R138" si="16">A75</f>
        <v xml:space="preserve">№059 </v>
      </c>
      <c r="S75" s="4"/>
    </row>
    <row r="76" spans="1:19">
      <c r="A76" s="53" t="s">
        <v>86</v>
      </c>
      <c r="B76" s="54">
        <v>4611.71</v>
      </c>
      <c r="C76" s="55">
        <v>1854.3700000000001</v>
      </c>
      <c r="D76" s="53">
        <v>6466.1</v>
      </c>
      <c r="E76" s="54">
        <v>4793.2300000000005</v>
      </c>
      <c r="F76" s="55">
        <v>1898.16</v>
      </c>
      <c r="G76" s="53">
        <v>6691.4000000000005</v>
      </c>
      <c r="H76" s="54">
        <f t="shared" si="13"/>
        <v>181.52000000000044</v>
      </c>
      <c r="I76" s="54">
        <f t="shared" si="13"/>
        <v>43.789999999999964</v>
      </c>
      <c r="J76" s="54">
        <f t="shared" si="15"/>
        <v>225.3100000000004</v>
      </c>
      <c r="K76" s="55">
        <f>[1]Оплата!BE74</f>
        <v>-1075.8741000000009</v>
      </c>
      <c r="L76" s="53">
        <f>[1]Оплата!AC74</f>
        <v>0</v>
      </c>
      <c r="M76" s="54">
        <f t="shared" si="14"/>
        <v>1237.966400000003</v>
      </c>
      <c r="N76" s="55">
        <f t="shared" si="14"/>
        <v>116.0434999999999</v>
      </c>
      <c r="O76" s="53">
        <f t="shared" ref="O76:O138" si="17">SUM(M76:N76)</f>
        <v>1354.009900000003</v>
      </c>
      <c r="P76" s="53"/>
      <c r="Q76" s="55">
        <f>K76-O76+L76</f>
        <v>-2429.8840000000037</v>
      </c>
      <c r="R76" s="55" t="str">
        <f t="shared" si="16"/>
        <v xml:space="preserve">№060 </v>
      </c>
      <c r="S76" s="4"/>
    </row>
    <row r="77" spans="1:19">
      <c r="A77" s="14" t="s">
        <v>87</v>
      </c>
      <c r="B77" s="56">
        <v>6039.37</v>
      </c>
      <c r="C77" s="4">
        <v>2305.14</v>
      </c>
      <c r="D77" s="14">
        <v>8344.52</v>
      </c>
      <c r="E77" s="56">
        <v>6214.43</v>
      </c>
      <c r="F77" s="4">
        <v>2343.7400000000002</v>
      </c>
      <c r="G77" s="14">
        <v>8558.18</v>
      </c>
      <c r="H77" s="56">
        <f t="shared" si="13"/>
        <v>175.0600000000004</v>
      </c>
      <c r="I77" s="56">
        <f t="shared" si="13"/>
        <v>38.600000000000364</v>
      </c>
      <c r="J77" s="56">
        <f t="shared" si="15"/>
        <v>213.66000000000076</v>
      </c>
      <c r="K77" s="4">
        <f>[1]Оплата!BE75</f>
        <v>-4856.5477999999994</v>
      </c>
      <c r="L77" s="14">
        <f>[1]Оплата!AC75</f>
        <v>0</v>
      </c>
      <c r="M77" s="56">
        <f t="shared" si="14"/>
        <v>1193.9092000000028</v>
      </c>
      <c r="N77" s="4">
        <f t="shared" si="14"/>
        <v>102.29000000000096</v>
      </c>
      <c r="O77" s="14">
        <f t="shared" si="17"/>
        <v>1296.1992000000037</v>
      </c>
      <c r="P77" s="14"/>
      <c r="Q77" s="4">
        <f t="shared" ref="Q77:Q140" si="18">K77-O77+L77+P77</f>
        <v>-6152.747000000003</v>
      </c>
      <c r="R77" s="4" t="str">
        <f t="shared" si="16"/>
        <v xml:space="preserve">№061 </v>
      </c>
      <c r="S77" s="4"/>
    </row>
    <row r="78" spans="1:19">
      <c r="A78" s="53" t="s">
        <v>88</v>
      </c>
      <c r="B78" s="54">
        <v>18306.71</v>
      </c>
      <c r="C78" s="55">
        <v>10805</v>
      </c>
      <c r="D78" s="53">
        <v>29112.25</v>
      </c>
      <c r="E78" s="54">
        <v>18462.670000000002</v>
      </c>
      <c r="F78" s="55">
        <v>10851.18</v>
      </c>
      <c r="G78" s="53">
        <v>29314.400000000001</v>
      </c>
      <c r="H78" s="54">
        <f t="shared" si="13"/>
        <v>155.96000000000276</v>
      </c>
      <c r="I78" s="54">
        <f t="shared" si="13"/>
        <v>46.180000000000291</v>
      </c>
      <c r="J78" s="54">
        <f t="shared" si="15"/>
        <v>202.14000000000306</v>
      </c>
      <c r="K78" s="55">
        <f>[1]Оплата!BE76</f>
        <v>-473.18579999999474</v>
      </c>
      <c r="L78" s="53">
        <f>[1]Оплата!AC76</f>
        <v>0</v>
      </c>
      <c r="M78" s="54">
        <f t="shared" si="14"/>
        <v>1063.647200000019</v>
      </c>
      <c r="N78" s="55">
        <f t="shared" si="14"/>
        <v>122.37700000000076</v>
      </c>
      <c r="O78" s="53">
        <f t="shared" si="17"/>
        <v>1186.0242000000198</v>
      </c>
      <c r="P78" s="53"/>
      <c r="Q78" s="55">
        <f t="shared" si="18"/>
        <v>-1659.2100000000146</v>
      </c>
      <c r="R78" s="55" t="str">
        <f t="shared" si="16"/>
        <v xml:space="preserve">№062 </v>
      </c>
      <c r="S78" s="4"/>
    </row>
    <row r="79" spans="1:19">
      <c r="A79" s="14" t="s">
        <v>89</v>
      </c>
      <c r="B79" s="56">
        <v>8327.69</v>
      </c>
      <c r="C79" s="4">
        <v>2475.0100000000002</v>
      </c>
      <c r="D79" s="14">
        <v>10802.72</v>
      </c>
      <c r="E79" s="56">
        <v>8759.1200000000008</v>
      </c>
      <c r="F79" s="4">
        <v>2559.16</v>
      </c>
      <c r="G79" s="14">
        <v>11318.300000000001</v>
      </c>
      <c r="H79" s="56">
        <f t="shared" si="13"/>
        <v>431.43000000000029</v>
      </c>
      <c r="I79" s="56">
        <f t="shared" si="13"/>
        <v>84.149999999999636</v>
      </c>
      <c r="J79" s="56">
        <f t="shared" si="15"/>
        <v>515.57999999999993</v>
      </c>
      <c r="K79" s="4">
        <f>[1]Оплата!BE77</f>
        <v>-2979.5953000000004</v>
      </c>
      <c r="L79" s="14">
        <f>[1]Оплата!AC77</f>
        <v>2979.6</v>
      </c>
      <c r="M79" s="56">
        <f t="shared" si="14"/>
        <v>2942.352600000002</v>
      </c>
      <c r="N79" s="4">
        <f t="shared" si="14"/>
        <v>222.99749999999904</v>
      </c>
      <c r="O79" s="14">
        <f t="shared" si="17"/>
        <v>3165.350100000001</v>
      </c>
      <c r="P79" s="14"/>
      <c r="Q79" s="4">
        <f t="shared" si="18"/>
        <v>-3165.3454000000015</v>
      </c>
      <c r="R79" s="4" t="str">
        <f t="shared" si="16"/>
        <v xml:space="preserve">№062а </v>
      </c>
      <c r="S79" s="4"/>
    </row>
    <row r="80" spans="1:19">
      <c r="A80" s="53" t="s">
        <v>90</v>
      </c>
      <c r="B80" s="54">
        <v>1441.41</v>
      </c>
      <c r="C80" s="55">
        <v>845.87</v>
      </c>
      <c r="D80" s="53">
        <v>2287.29</v>
      </c>
      <c r="E80" s="54">
        <v>1495.41</v>
      </c>
      <c r="F80" s="55">
        <v>861.30000000000007</v>
      </c>
      <c r="G80" s="53">
        <v>2356.7200000000003</v>
      </c>
      <c r="H80" s="54">
        <f t="shared" si="13"/>
        <v>54</v>
      </c>
      <c r="I80" s="54">
        <f t="shared" si="13"/>
        <v>15.430000000000064</v>
      </c>
      <c r="J80" s="54">
        <f t="shared" si="15"/>
        <v>69.430000000000064</v>
      </c>
      <c r="K80" s="55">
        <f>[1]Оплата!BE78</f>
        <v>-1081.379099999999</v>
      </c>
      <c r="L80" s="53">
        <f>[1]Оплата!AC78</f>
        <v>0</v>
      </c>
      <c r="M80" s="54">
        <f t="shared" si="14"/>
        <v>368.28000000000003</v>
      </c>
      <c r="N80" s="55">
        <f t="shared" si="14"/>
        <v>40.889500000000169</v>
      </c>
      <c r="O80" s="53">
        <f t="shared" si="17"/>
        <v>409.1695000000002</v>
      </c>
      <c r="P80" s="53"/>
      <c r="Q80" s="55">
        <f t="shared" si="18"/>
        <v>-1490.5485999999992</v>
      </c>
      <c r="R80" s="55" t="str">
        <f t="shared" si="16"/>
        <v xml:space="preserve">№063 </v>
      </c>
      <c r="S80" s="4"/>
    </row>
    <row r="81" spans="1:19">
      <c r="A81" s="14" t="s">
        <v>91</v>
      </c>
      <c r="B81" s="56">
        <v>76.53</v>
      </c>
      <c r="C81" s="4">
        <v>18.420000000000002</v>
      </c>
      <c r="D81" s="14">
        <v>94.97</v>
      </c>
      <c r="E81" s="56">
        <v>77.680000000000007</v>
      </c>
      <c r="F81" s="4">
        <v>18.440000000000001</v>
      </c>
      <c r="G81" s="14">
        <v>96.14</v>
      </c>
      <c r="H81" s="56">
        <f t="shared" si="13"/>
        <v>1.1500000000000057</v>
      </c>
      <c r="I81" s="56">
        <f t="shared" si="13"/>
        <v>1.9999999999999574E-2</v>
      </c>
      <c r="J81" s="56">
        <f t="shared" si="15"/>
        <v>1.1700000000000053</v>
      </c>
      <c r="K81" s="4">
        <f>[1]Оплата!BE79</f>
        <v>38446.908899999995</v>
      </c>
      <c r="L81" s="14">
        <f>[1]Оплата!AC79</f>
        <v>0</v>
      </c>
      <c r="M81" s="58">
        <f t="shared" si="14"/>
        <v>7.8430000000000391</v>
      </c>
      <c r="N81" s="4">
        <f t="shared" si="14"/>
        <v>5.2999999999998867E-2</v>
      </c>
      <c r="O81" s="14">
        <f t="shared" si="17"/>
        <v>7.8960000000000381</v>
      </c>
      <c r="P81" s="14"/>
      <c r="Q81" s="4">
        <f t="shared" si="18"/>
        <v>38439.012899999994</v>
      </c>
      <c r="R81" s="4" t="str">
        <f t="shared" si="16"/>
        <v xml:space="preserve">№064\1 </v>
      </c>
      <c r="S81" s="4"/>
    </row>
    <row r="82" spans="1:19">
      <c r="A82" s="53" t="s">
        <v>92</v>
      </c>
      <c r="B82" s="54">
        <v>7984.95</v>
      </c>
      <c r="C82" s="55">
        <v>2901.94</v>
      </c>
      <c r="D82" s="53">
        <v>10886.9</v>
      </c>
      <c r="E82" s="54">
        <v>8138.34</v>
      </c>
      <c r="F82" s="55">
        <v>2960.98</v>
      </c>
      <c r="G82" s="53">
        <v>11099.33</v>
      </c>
      <c r="H82" s="54">
        <f t="shared" si="13"/>
        <v>153.39000000000033</v>
      </c>
      <c r="I82" s="54">
        <f t="shared" si="13"/>
        <v>59.039999999999964</v>
      </c>
      <c r="J82" s="54">
        <f t="shared" si="15"/>
        <v>212.43000000000029</v>
      </c>
      <c r="K82" s="55">
        <f>[1]Оплата!BE80</f>
        <v>-43019.508500000004</v>
      </c>
      <c r="L82" s="53">
        <f>[1]Оплата!AC80</f>
        <v>5000</v>
      </c>
      <c r="M82" s="54">
        <f t="shared" si="14"/>
        <v>1046.1198000000022</v>
      </c>
      <c r="N82" s="55">
        <f t="shared" si="14"/>
        <v>156.4559999999999</v>
      </c>
      <c r="O82" s="53">
        <f t="shared" si="17"/>
        <v>1202.5758000000021</v>
      </c>
      <c r="P82" s="53"/>
      <c r="Q82" s="55">
        <f t="shared" si="18"/>
        <v>-39222.084300000002</v>
      </c>
      <c r="R82" s="55" t="str">
        <f t="shared" si="16"/>
        <v xml:space="preserve">№064\2 </v>
      </c>
      <c r="S82" s="4"/>
    </row>
    <row r="83" spans="1:19">
      <c r="A83" s="14" t="s">
        <v>93</v>
      </c>
      <c r="B83" s="56">
        <v>39849.71</v>
      </c>
      <c r="C83" s="4">
        <v>14906.300000000001</v>
      </c>
      <c r="D83" s="14">
        <v>54756.020000000004</v>
      </c>
      <c r="E83" s="56">
        <v>40420.450000000004</v>
      </c>
      <c r="F83" s="4">
        <v>15070.12</v>
      </c>
      <c r="G83" s="14">
        <v>55490.57</v>
      </c>
      <c r="H83" s="56">
        <f t="shared" si="13"/>
        <v>570.74000000000524</v>
      </c>
      <c r="I83" s="56">
        <f t="shared" si="13"/>
        <v>163.81999999999971</v>
      </c>
      <c r="J83" s="56">
        <f t="shared" si="15"/>
        <v>734.56000000000495</v>
      </c>
      <c r="K83" s="4">
        <f>[1]Оплата!BE81</f>
        <v>-4087.8701999999776</v>
      </c>
      <c r="L83" s="14">
        <f>[1]Оплата!AC81</f>
        <v>4000</v>
      </c>
      <c r="M83" s="58">
        <f t="shared" si="14"/>
        <v>3892.4468000000361</v>
      </c>
      <c r="N83" s="4">
        <f t="shared" si="14"/>
        <v>434.12299999999919</v>
      </c>
      <c r="O83" s="14">
        <f t="shared" si="17"/>
        <v>4326.5698000000357</v>
      </c>
      <c r="P83" s="14"/>
      <c r="Q83" s="4">
        <f t="shared" si="18"/>
        <v>-4414.4400000000132</v>
      </c>
      <c r="R83" s="4" t="str">
        <f t="shared" si="16"/>
        <v xml:space="preserve">№065 </v>
      </c>
      <c r="S83" s="4"/>
    </row>
    <row r="84" spans="1:19">
      <c r="A84" s="53" t="s">
        <v>94</v>
      </c>
      <c r="B84" s="54">
        <v>14910.26</v>
      </c>
      <c r="C84" s="55">
        <v>6953.8600000000006</v>
      </c>
      <c r="D84" s="53">
        <v>21864.13</v>
      </c>
      <c r="E84" s="54">
        <v>15116.34</v>
      </c>
      <c r="F84" s="55">
        <v>7037.37</v>
      </c>
      <c r="G84" s="53">
        <v>22153.72</v>
      </c>
      <c r="H84" s="54">
        <f t="shared" si="13"/>
        <v>206.07999999999993</v>
      </c>
      <c r="I84" s="54">
        <f t="shared" si="13"/>
        <v>83.509999999999309</v>
      </c>
      <c r="J84" s="54">
        <f t="shared" si="15"/>
        <v>289.58999999999924</v>
      </c>
      <c r="K84" s="55">
        <f>[1]Оплата!BE82</f>
        <v>-2409.7330000000038</v>
      </c>
      <c r="L84" s="53">
        <f>[1]Оплата!AC82</f>
        <v>0</v>
      </c>
      <c r="M84" s="54">
        <f t="shared" si="14"/>
        <v>1405.4655999999995</v>
      </c>
      <c r="N84" s="55">
        <f t="shared" si="14"/>
        <v>221.30149999999816</v>
      </c>
      <c r="O84" s="53">
        <f t="shared" si="17"/>
        <v>1626.7670999999978</v>
      </c>
      <c r="P84" s="53"/>
      <c r="Q84" s="55">
        <f t="shared" si="18"/>
        <v>-4036.5001000000016</v>
      </c>
      <c r="R84" s="55" t="str">
        <f t="shared" si="16"/>
        <v xml:space="preserve">№066 </v>
      </c>
      <c r="S84" s="4"/>
    </row>
    <row r="85" spans="1:19">
      <c r="A85" s="14" t="s">
        <v>95</v>
      </c>
      <c r="B85" s="56">
        <v>5127.97</v>
      </c>
      <c r="C85" s="4">
        <v>2457.7000000000003</v>
      </c>
      <c r="D85" s="14">
        <v>7585.67</v>
      </c>
      <c r="E85" s="56">
        <v>5278.7</v>
      </c>
      <c r="F85" s="4">
        <v>2498.9</v>
      </c>
      <c r="G85" s="14">
        <v>7777.6100000000006</v>
      </c>
      <c r="H85" s="56">
        <f t="shared" si="13"/>
        <v>150.72999999999956</v>
      </c>
      <c r="I85" s="56">
        <f t="shared" si="13"/>
        <v>41.199999999999818</v>
      </c>
      <c r="J85" s="56">
        <f t="shared" si="15"/>
        <v>191.92999999999938</v>
      </c>
      <c r="K85" s="4">
        <f>[1]Оплата!BE83</f>
        <v>3189.2161999999989</v>
      </c>
      <c r="L85" s="14">
        <f>[1]Оплата!AC83</f>
        <v>0</v>
      </c>
      <c r="M85" s="56">
        <f t="shared" si="14"/>
        <v>1027.978599999997</v>
      </c>
      <c r="N85" s="4">
        <f t="shared" si="14"/>
        <v>109.17999999999951</v>
      </c>
      <c r="O85" s="14">
        <f>SUM(M85:N85)</f>
        <v>1137.1585999999966</v>
      </c>
      <c r="P85" s="14"/>
      <c r="Q85" s="4">
        <f t="shared" si="18"/>
        <v>2052.0576000000024</v>
      </c>
      <c r="R85" s="4" t="str">
        <f t="shared" si="16"/>
        <v>№067</v>
      </c>
      <c r="S85" s="4"/>
    </row>
    <row r="86" spans="1:19">
      <c r="A86" s="53" t="s">
        <v>96</v>
      </c>
      <c r="B86" s="54">
        <v>7609.18</v>
      </c>
      <c r="C86" s="55">
        <v>5677.05</v>
      </c>
      <c r="D86" s="53">
        <v>13286.26</v>
      </c>
      <c r="E86" s="54">
        <v>7806.06</v>
      </c>
      <c r="F86" s="55">
        <v>5791.7</v>
      </c>
      <c r="G86" s="53">
        <v>13597.79</v>
      </c>
      <c r="H86" s="54">
        <f t="shared" si="13"/>
        <v>196.88000000000011</v>
      </c>
      <c r="I86" s="54">
        <f t="shared" si="13"/>
        <v>114.64999999999964</v>
      </c>
      <c r="J86" s="54">
        <f t="shared" si="15"/>
        <v>311.52999999999975</v>
      </c>
      <c r="K86" s="55">
        <f>[1]Оплата!BE84</f>
        <v>2159.4453999999969</v>
      </c>
      <c r="L86" s="53">
        <f>[1]Оплата!AC84</f>
        <v>0</v>
      </c>
      <c r="M86" s="54">
        <f t="shared" si="14"/>
        <v>1342.7216000000008</v>
      </c>
      <c r="N86" s="55">
        <f t="shared" si="14"/>
        <v>303.82249999999902</v>
      </c>
      <c r="O86" s="53">
        <f t="shared" si="17"/>
        <v>1646.5440999999998</v>
      </c>
      <c r="P86" s="53"/>
      <c r="Q86" s="55">
        <f t="shared" si="18"/>
        <v>512.90129999999704</v>
      </c>
      <c r="R86" s="55" t="str">
        <f t="shared" si="16"/>
        <v xml:space="preserve">№068 </v>
      </c>
      <c r="S86" s="4"/>
    </row>
    <row r="87" spans="1:19">
      <c r="A87" s="14" t="s">
        <v>97</v>
      </c>
      <c r="B87" s="56">
        <v>1717.13</v>
      </c>
      <c r="C87" s="4">
        <v>1124.19</v>
      </c>
      <c r="D87" s="14">
        <v>2841.32</v>
      </c>
      <c r="E87" s="56">
        <v>1810.31</v>
      </c>
      <c r="F87" s="4">
        <v>1146.27</v>
      </c>
      <c r="G87" s="14">
        <v>2956.59</v>
      </c>
      <c r="H87" s="56">
        <f t="shared" si="13"/>
        <v>93.179999999999836</v>
      </c>
      <c r="I87" s="56">
        <f t="shared" si="13"/>
        <v>22.079999999999927</v>
      </c>
      <c r="J87" s="56">
        <f t="shared" si="15"/>
        <v>115.25999999999976</v>
      </c>
      <c r="K87" s="4">
        <f>[1]Оплата!BE85</f>
        <v>-1859.6189590000004</v>
      </c>
      <c r="L87" s="14">
        <f>[1]Оплата!AC85</f>
        <v>0</v>
      </c>
      <c r="M87" s="56">
        <f t="shared" si="14"/>
        <v>635.48759999999891</v>
      </c>
      <c r="N87" s="4">
        <f t="shared" si="14"/>
        <v>58.511999999999809</v>
      </c>
      <c r="O87" s="14">
        <f t="shared" si="17"/>
        <v>693.99959999999874</v>
      </c>
      <c r="P87" s="14"/>
      <c r="Q87" s="4">
        <f t="shared" si="18"/>
        <v>-2553.6185589999991</v>
      </c>
      <c r="R87" s="4" t="str">
        <f t="shared" si="16"/>
        <v xml:space="preserve">№069 </v>
      </c>
      <c r="S87" s="4"/>
    </row>
    <row r="88" spans="1:19">
      <c r="A88" s="53" t="s">
        <v>98</v>
      </c>
      <c r="B88" s="54">
        <v>6097.28</v>
      </c>
      <c r="C88" s="55">
        <v>3092.4</v>
      </c>
      <c r="D88" s="53">
        <v>9189.69</v>
      </c>
      <c r="E88" s="54">
        <v>6261.08</v>
      </c>
      <c r="F88" s="55">
        <v>3136.83</v>
      </c>
      <c r="G88" s="53">
        <v>9397.91</v>
      </c>
      <c r="H88" s="54">
        <f t="shared" si="13"/>
        <v>163.80000000000018</v>
      </c>
      <c r="I88" s="54">
        <f t="shared" si="13"/>
        <v>44.429999999999836</v>
      </c>
      <c r="J88" s="54">
        <f t="shared" si="15"/>
        <v>208.23000000000002</v>
      </c>
      <c r="K88" s="55">
        <f>[1]Оплата!BE86</f>
        <v>130.43510000000197</v>
      </c>
      <c r="L88" s="53">
        <f>[1]Оплата!AC86</f>
        <v>0</v>
      </c>
      <c r="M88" s="54">
        <f t="shared" si="14"/>
        <v>1117.1160000000013</v>
      </c>
      <c r="N88" s="55">
        <f t="shared" si="14"/>
        <v>117.73949999999957</v>
      </c>
      <c r="O88" s="53">
        <f t="shared" si="17"/>
        <v>1234.855500000001</v>
      </c>
      <c r="P88" s="53"/>
      <c r="Q88" s="55">
        <f t="shared" si="18"/>
        <v>-1104.4203999999991</v>
      </c>
      <c r="R88" s="55" t="str">
        <f t="shared" si="16"/>
        <v xml:space="preserve">№070 </v>
      </c>
      <c r="S88" s="4"/>
    </row>
    <row r="89" spans="1:19">
      <c r="A89" s="14" t="s">
        <v>99</v>
      </c>
      <c r="B89" s="56">
        <v>1545.96</v>
      </c>
      <c r="C89" s="4">
        <v>749.05000000000007</v>
      </c>
      <c r="D89" s="14">
        <v>2295.0300000000002</v>
      </c>
      <c r="E89" s="56">
        <v>1555.98</v>
      </c>
      <c r="F89" s="4">
        <v>751.73</v>
      </c>
      <c r="G89" s="14">
        <v>2307.7400000000002</v>
      </c>
      <c r="H89" s="56">
        <f t="shared" si="13"/>
        <v>10.019999999999982</v>
      </c>
      <c r="I89" s="56">
        <f t="shared" si="13"/>
        <v>2.67999999999995</v>
      </c>
      <c r="J89" s="56">
        <f t="shared" si="15"/>
        <v>12.699999999999932</v>
      </c>
      <c r="K89" s="4">
        <f>[1]Оплата!BE87</f>
        <v>-1972.2117000000007</v>
      </c>
      <c r="L89" s="14">
        <f>[1]Оплата!AC87</f>
        <v>0</v>
      </c>
      <c r="M89" s="56">
        <f t="shared" si="14"/>
        <v>68.336399999999884</v>
      </c>
      <c r="N89" s="4">
        <f t="shared" si="14"/>
        <v>7.1019999999998671</v>
      </c>
      <c r="O89" s="14">
        <f t="shared" si="17"/>
        <v>75.438399999999746</v>
      </c>
      <c r="P89" s="14"/>
      <c r="Q89" s="4">
        <f t="shared" si="18"/>
        <v>-2047.6501000000005</v>
      </c>
      <c r="R89" s="4" t="str">
        <f t="shared" si="16"/>
        <v xml:space="preserve">№071 </v>
      </c>
      <c r="S89" s="4"/>
    </row>
    <row r="90" spans="1:19">
      <c r="A90" s="53" t="s">
        <v>100</v>
      </c>
      <c r="B90" s="54">
        <v>4345.8599999999997</v>
      </c>
      <c r="C90" s="55">
        <v>3953.01</v>
      </c>
      <c r="D90" s="53">
        <v>8298.9</v>
      </c>
      <c r="E90" s="54">
        <v>4361.8500000000004</v>
      </c>
      <c r="F90" s="55">
        <v>3954.36</v>
      </c>
      <c r="G90" s="53">
        <v>8316.25</v>
      </c>
      <c r="H90" s="54">
        <f t="shared" si="13"/>
        <v>15.990000000000691</v>
      </c>
      <c r="I90" s="54">
        <f t="shared" si="13"/>
        <v>1.3499999999999091</v>
      </c>
      <c r="J90" s="54">
        <f t="shared" si="15"/>
        <v>17.3400000000006</v>
      </c>
      <c r="K90" s="55">
        <f>[1]Оплата!BE88</f>
        <v>516.68580000000065</v>
      </c>
      <c r="L90" s="53">
        <f>[1]Оплата!AC88</f>
        <v>0</v>
      </c>
      <c r="M90" s="54">
        <f t="shared" si="14"/>
        <v>109.05180000000472</v>
      </c>
      <c r="N90" s="55">
        <f t="shared" si="14"/>
        <v>3.577499999999759</v>
      </c>
      <c r="O90" s="53">
        <f t="shared" si="17"/>
        <v>112.62930000000448</v>
      </c>
      <c r="P90" s="53"/>
      <c r="Q90" s="55">
        <f t="shared" si="18"/>
        <v>404.05649999999616</v>
      </c>
      <c r="R90" s="55" t="str">
        <f t="shared" si="16"/>
        <v xml:space="preserve">№072 </v>
      </c>
      <c r="S90" s="4"/>
    </row>
    <row r="91" spans="1:19">
      <c r="A91" s="14" t="s">
        <v>101</v>
      </c>
      <c r="B91" s="56">
        <v>5241.54</v>
      </c>
      <c r="C91" s="4">
        <v>1809.51</v>
      </c>
      <c r="D91" s="14">
        <v>7051.05</v>
      </c>
      <c r="E91" s="56">
        <v>5387.07</v>
      </c>
      <c r="F91" s="4">
        <v>1853.95</v>
      </c>
      <c r="G91" s="14">
        <v>7241.03</v>
      </c>
      <c r="H91" s="56">
        <f t="shared" si="13"/>
        <v>145.52999999999975</v>
      </c>
      <c r="I91" s="56">
        <f t="shared" si="13"/>
        <v>44.440000000000055</v>
      </c>
      <c r="J91" s="56">
        <f t="shared" si="15"/>
        <v>189.9699999999998</v>
      </c>
      <c r="K91" s="4">
        <f>[1]Оплата!BE89</f>
        <v>-2409.325499999999</v>
      </c>
      <c r="L91" s="14">
        <f>[1]Оплата!AC89</f>
        <v>0</v>
      </c>
      <c r="M91" s="58">
        <f t="shared" si="14"/>
        <v>992.51459999999827</v>
      </c>
      <c r="N91" s="4">
        <f t="shared" si="14"/>
        <v>117.76600000000015</v>
      </c>
      <c r="O91" s="14">
        <f t="shared" si="17"/>
        <v>1110.2805999999985</v>
      </c>
      <c r="P91" s="14"/>
      <c r="Q91" s="4">
        <f t="shared" si="18"/>
        <v>-3519.6060999999972</v>
      </c>
      <c r="R91" s="4" t="str">
        <f t="shared" si="16"/>
        <v xml:space="preserve">№073 </v>
      </c>
      <c r="S91" s="4"/>
    </row>
    <row r="92" spans="1:19">
      <c r="A92" s="53" t="s">
        <v>102</v>
      </c>
      <c r="B92" s="54">
        <v>37796.639999999999</v>
      </c>
      <c r="C92" s="55">
        <v>17365.8</v>
      </c>
      <c r="D92" s="53">
        <v>55162.57</v>
      </c>
      <c r="E92" s="54">
        <v>38303.67</v>
      </c>
      <c r="F92" s="55">
        <v>17534.560000000001</v>
      </c>
      <c r="G92" s="53">
        <v>55838.35</v>
      </c>
      <c r="H92" s="54">
        <f t="shared" ref="H92:I123" si="19">E92-B92</f>
        <v>507.02999999999884</v>
      </c>
      <c r="I92" s="54">
        <f t="shared" si="19"/>
        <v>168.76000000000204</v>
      </c>
      <c r="J92" s="54">
        <f t="shared" si="15"/>
        <v>675.79000000000087</v>
      </c>
      <c r="K92" s="55">
        <f>[1]Оплата!BE90</f>
        <v>-7534.5743999999886</v>
      </c>
      <c r="L92" s="53">
        <f>[1]Оплата!AC90</f>
        <v>3777.65</v>
      </c>
      <c r="M92" s="54">
        <f t="shared" ref="M92:N123" si="20">H92*M$6</f>
        <v>3457.9445999999921</v>
      </c>
      <c r="N92" s="55">
        <f t="shared" si="20"/>
        <v>447.2140000000054</v>
      </c>
      <c r="O92" s="53">
        <f t="shared" si="17"/>
        <v>3905.1585999999975</v>
      </c>
      <c r="P92" s="53"/>
      <c r="Q92" s="55">
        <f t="shared" si="18"/>
        <v>-7662.082999999986</v>
      </c>
      <c r="R92" s="55" t="str">
        <f t="shared" si="16"/>
        <v xml:space="preserve">№074 </v>
      </c>
      <c r="S92" s="4"/>
    </row>
    <row r="93" spans="1:19">
      <c r="A93" s="14" t="s">
        <v>103</v>
      </c>
      <c r="B93" s="56">
        <v>1311.46</v>
      </c>
      <c r="C93" s="4">
        <v>512.70000000000005</v>
      </c>
      <c r="D93" s="14">
        <v>1824.17</v>
      </c>
      <c r="E93" s="56">
        <v>1447.31</v>
      </c>
      <c r="F93" s="4">
        <v>557.13</v>
      </c>
      <c r="G93" s="14">
        <v>2004.46</v>
      </c>
      <c r="H93" s="56">
        <f t="shared" si="19"/>
        <v>135.84999999999991</v>
      </c>
      <c r="I93" s="56">
        <f t="shared" si="19"/>
        <v>44.42999999999995</v>
      </c>
      <c r="J93" s="56">
        <f t="shared" si="15"/>
        <v>180.27999999999986</v>
      </c>
      <c r="K93" s="4">
        <f>[1]Оплата!BE91</f>
        <v>-1753.6443000000004</v>
      </c>
      <c r="L93" s="14">
        <f>[1]Оплата!AC91</f>
        <v>0</v>
      </c>
      <c r="M93" s="56">
        <f t="shared" si="20"/>
        <v>926.49699999999939</v>
      </c>
      <c r="N93" s="4">
        <f t="shared" si="20"/>
        <v>117.73949999999986</v>
      </c>
      <c r="O93" s="14">
        <f t="shared" si="17"/>
        <v>1044.2364999999993</v>
      </c>
      <c r="P93" s="14"/>
      <c r="Q93" s="4">
        <f t="shared" si="18"/>
        <v>-2797.8807999999999</v>
      </c>
      <c r="R93" s="4" t="str">
        <f t="shared" si="16"/>
        <v xml:space="preserve">№075 </v>
      </c>
      <c r="S93" s="4"/>
    </row>
    <row r="94" spans="1:19">
      <c r="A94" s="53" t="s">
        <v>104</v>
      </c>
      <c r="B94" s="54">
        <v>39919.834999999999</v>
      </c>
      <c r="C94" s="55">
        <v>32384.849000000002</v>
      </c>
      <c r="D94" s="53">
        <v>72304.684000000008</v>
      </c>
      <c r="E94" s="54">
        <v>40262.603999999999</v>
      </c>
      <c r="F94" s="55">
        <v>32425.346000000001</v>
      </c>
      <c r="G94" s="53">
        <v>72687.95</v>
      </c>
      <c r="H94" s="54">
        <f t="shared" si="19"/>
        <v>342.76900000000023</v>
      </c>
      <c r="I94" s="54">
        <f t="shared" si="19"/>
        <v>40.496999999999389</v>
      </c>
      <c r="J94" s="54">
        <f t="shared" si="15"/>
        <v>383.26599999999962</v>
      </c>
      <c r="K94" s="55">
        <f>[1]Оплата!BE92</f>
        <v>-7207.8437000000013</v>
      </c>
      <c r="L94" s="53">
        <f>[1]Оплата!AC92</f>
        <v>7210</v>
      </c>
      <c r="M94" s="54">
        <f t="shared" si="20"/>
        <v>2337.6845800000015</v>
      </c>
      <c r="N94" s="55">
        <f t="shared" si="20"/>
        <v>107.31704999999837</v>
      </c>
      <c r="O94" s="53">
        <f t="shared" si="17"/>
        <v>2445.0016299999997</v>
      </c>
      <c r="P94" s="53"/>
      <c r="Q94" s="55">
        <f t="shared" si="18"/>
        <v>-2442.8453300000001</v>
      </c>
      <c r="R94" s="55" t="str">
        <f t="shared" si="16"/>
        <v>№076</v>
      </c>
      <c r="S94" s="4"/>
    </row>
    <row r="95" spans="1:19">
      <c r="A95" s="14" t="s">
        <v>105</v>
      </c>
      <c r="B95" s="56">
        <v>3849.9700000000003</v>
      </c>
      <c r="C95" s="4">
        <v>790.58</v>
      </c>
      <c r="D95" s="14">
        <v>4640.55</v>
      </c>
      <c r="E95" s="56">
        <v>3849.9700000000003</v>
      </c>
      <c r="F95" s="4">
        <v>790.58</v>
      </c>
      <c r="G95" s="14">
        <v>4640.55</v>
      </c>
      <c r="H95" s="56">
        <f t="shared" si="19"/>
        <v>0</v>
      </c>
      <c r="I95" s="56">
        <f t="shared" si="19"/>
        <v>0</v>
      </c>
      <c r="J95" s="56">
        <f t="shared" si="15"/>
        <v>0</v>
      </c>
      <c r="K95" s="4">
        <f>[1]Оплата!BE93</f>
        <v>-4467.2966000000024</v>
      </c>
      <c r="L95" s="14">
        <f>[1]Оплата!AC93</f>
        <v>0</v>
      </c>
      <c r="M95" s="56">
        <f t="shared" si="20"/>
        <v>0</v>
      </c>
      <c r="N95" s="4">
        <f t="shared" si="20"/>
        <v>0</v>
      </c>
      <c r="O95" s="14">
        <f t="shared" si="17"/>
        <v>0</v>
      </c>
      <c r="P95" s="14"/>
      <c r="Q95" s="4">
        <f t="shared" si="18"/>
        <v>-4467.2966000000024</v>
      </c>
      <c r="R95" s="4" t="str">
        <f t="shared" si="16"/>
        <v xml:space="preserve">№077 </v>
      </c>
      <c r="S95" s="4"/>
    </row>
    <row r="96" spans="1:19">
      <c r="A96" s="53" t="s">
        <v>106</v>
      </c>
      <c r="B96" s="54">
        <v>7523.25</v>
      </c>
      <c r="C96" s="55">
        <v>17022.8</v>
      </c>
      <c r="D96" s="53">
        <v>24546.15</v>
      </c>
      <c r="E96" s="54">
        <v>7658.59</v>
      </c>
      <c r="F96" s="55">
        <v>17070.13</v>
      </c>
      <c r="G96" s="53">
        <v>24728.82</v>
      </c>
      <c r="H96" s="54">
        <f t="shared" si="19"/>
        <v>135.34000000000015</v>
      </c>
      <c r="I96" s="54">
        <f t="shared" si="19"/>
        <v>47.330000000001746</v>
      </c>
      <c r="J96" s="54">
        <f t="shared" si="15"/>
        <v>182.67000000000189</v>
      </c>
      <c r="K96" s="55">
        <f>[1]Оплата!BE94</f>
        <v>-2203.2909999999988</v>
      </c>
      <c r="L96" s="53">
        <f>[1]Оплата!AC94</f>
        <v>0</v>
      </c>
      <c r="M96" s="54">
        <f t="shared" si="20"/>
        <v>923.01880000000108</v>
      </c>
      <c r="N96" s="55">
        <f t="shared" si="20"/>
        <v>125.42450000000463</v>
      </c>
      <c r="O96" s="53">
        <f t="shared" si="17"/>
        <v>1048.4433000000058</v>
      </c>
      <c r="P96" s="53"/>
      <c r="Q96" s="55">
        <f t="shared" si="18"/>
        <v>-3251.7343000000046</v>
      </c>
      <c r="R96" s="55" t="str">
        <f t="shared" si="16"/>
        <v xml:space="preserve">№078 </v>
      </c>
      <c r="S96" s="4"/>
    </row>
    <row r="97" spans="1:19">
      <c r="A97" s="14" t="s">
        <v>107</v>
      </c>
      <c r="B97" s="56">
        <v>3466.51</v>
      </c>
      <c r="C97" s="4">
        <v>674.42</v>
      </c>
      <c r="D97" s="14">
        <v>4140.95</v>
      </c>
      <c r="E97" s="56">
        <v>3573.6</v>
      </c>
      <c r="F97" s="4">
        <v>691.67</v>
      </c>
      <c r="G97" s="14">
        <v>4265.3</v>
      </c>
      <c r="H97" s="56">
        <f t="shared" si="19"/>
        <v>107.08999999999969</v>
      </c>
      <c r="I97" s="56">
        <f t="shared" si="19"/>
        <v>17.25</v>
      </c>
      <c r="J97" s="56">
        <f t="shared" si="15"/>
        <v>124.33999999999969</v>
      </c>
      <c r="K97" s="4">
        <f>[1]Оплата!BE95</f>
        <v>-720.93959999999947</v>
      </c>
      <c r="L97" s="14">
        <f>[1]Оплата!AC95</f>
        <v>0</v>
      </c>
      <c r="M97" s="56">
        <f t="shared" si="20"/>
        <v>730.35379999999793</v>
      </c>
      <c r="N97" s="4">
        <f t="shared" si="20"/>
        <v>45.712499999999999</v>
      </c>
      <c r="O97" s="14">
        <f t="shared" si="17"/>
        <v>776.06629999999791</v>
      </c>
      <c r="P97" s="14"/>
      <c r="Q97" s="4">
        <f t="shared" si="18"/>
        <v>-1497.0058999999974</v>
      </c>
      <c r="R97" s="4" t="str">
        <f t="shared" si="16"/>
        <v xml:space="preserve">№079 </v>
      </c>
      <c r="S97" s="4"/>
    </row>
    <row r="98" spans="1:19">
      <c r="A98" s="53" t="s">
        <v>108</v>
      </c>
      <c r="B98" s="54">
        <v>5970.83</v>
      </c>
      <c r="C98" s="55">
        <v>3125.8</v>
      </c>
      <c r="D98" s="53">
        <v>9096.68</v>
      </c>
      <c r="E98" s="54">
        <v>6263.92</v>
      </c>
      <c r="F98" s="55">
        <v>3222.8</v>
      </c>
      <c r="G98" s="53">
        <v>9486.77</v>
      </c>
      <c r="H98" s="54">
        <f t="shared" si="19"/>
        <v>293.09000000000015</v>
      </c>
      <c r="I98" s="54">
        <f t="shared" si="19"/>
        <v>97</v>
      </c>
      <c r="J98" s="54">
        <f t="shared" si="15"/>
        <v>390.09000000000015</v>
      </c>
      <c r="K98" s="55">
        <f>[1]Оплата!BE96</f>
        <v>-2834.6663999999973</v>
      </c>
      <c r="L98" s="53">
        <f>[1]Оплата!AC96</f>
        <v>2835</v>
      </c>
      <c r="M98" s="54">
        <f t="shared" si="20"/>
        <v>1998.873800000001</v>
      </c>
      <c r="N98" s="55">
        <f t="shared" si="20"/>
        <v>257.05</v>
      </c>
      <c r="O98" s="53">
        <f t="shared" si="17"/>
        <v>2255.9238000000009</v>
      </c>
      <c r="P98" s="53"/>
      <c r="Q98" s="55">
        <f t="shared" si="18"/>
        <v>-2255.5901999999987</v>
      </c>
      <c r="R98" s="55" t="str">
        <f t="shared" si="16"/>
        <v xml:space="preserve">№080 </v>
      </c>
      <c r="S98" s="4"/>
    </row>
    <row r="99" spans="1:19">
      <c r="A99" s="14" t="s">
        <v>109</v>
      </c>
      <c r="B99" s="56">
        <v>1889.24</v>
      </c>
      <c r="C99" s="4">
        <v>1120.24</v>
      </c>
      <c r="D99" s="14">
        <v>3009.4900000000002</v>
      </c>
      <c r="E99" s="56">
        <v>1966.88</v>
      </c>
      <c r="F99" s="4">
        <v>1156.1500000000001</v>
      </c>
      <c r="G99" s="14">
        <v>3123.04</v>
      </c>
      <c r="H99" s="56">
        <f t="shared" si="19"/>
        <v>77.6400000000001</v>
      </c>
      <c r="I99" s="56">
        <f t="shared" si="19"/>
        <v>35.910000000000082</v>
      </c>
      <c r="J99" s="56">
        <f t="shared" si="15"/>
        <v>113.55000000000018</v>
      </c>
      <c r="K99" s="4">
        <f>[1]Оплата!BE97</f>
        <v>-688.9351999999999</v>
      </c>
      <c r="L99" s="14">
        <f>[1]Оплата!AC97</f>
        <v>0</v>
      </c>
      <c r="M99" s="58">
        <f t="shared" si="20"/>
        <v>529.50480000000073</v>
      </c>
      <c r="N99" s="4">
        <f t="shared" si="20"/>
        <v>95.161500000000217</v>
      </c>
      <c r="O99" s="14">
        <f t="shared" si="17"/>
        <v>624.666300000001</v>
      </c>
      <c r="P99" s="14"/>
      <c r="Q99" s="4">
        <f t="shared" si="18"/>
        <v>-1313.6015000000009</v>
      </c>
      <c r="R99" s="4" t="str">
        <f t="shared" si="16"/>
        <v xml:space="preserve">№081 </v>
      </c>
      <c r="S99" s="4"/>
    </row>
    <row r="100" spans="1:19">
      <c r="A100" s="53" t="s">
        <v>110</v>
      </c>
      <c r="B100" s="54">
        <v>385.19</v>
      </c>
      <c r="C100" s="55">
        <v>181.22</v>
      </c>
      <c r="D100" s="53">
        <v>566.41</v>
      </c>
      <c r="E100" s="54">
        <v>385.2</v>
      </c>
      <c r="F100" s="55">
        <v>181.24</v>
      </c>
      <c r="G100" s="53">
        <v>566.44000000000005</v>
      </c>
      <c r="H100" s="54">
        <f t="shared" si="19"/>
        <v>9.9999999999909051E-3</v>
      </c>
      <c r="I100" s="54">
        <f t="shared" si="19"/>
        <v>2.0000000000010232E-2</v>
      </c>
      <c r="J100" s="54">
        <f t="shared" si="15"/>
        <v>3.0000000000001137E-2</v>
      </c>
      <c r="K100" s="55">
        <f>[1]Оплата!BE98</f>
        <v>-1.1792999999975791</v>
      </c>
      <c r="L100" s="53">
        <f>[1]Оплата!AC98</f>
        <v>0</v>
      </c>
      <c r="M100" s="54">
        <f t="shared" si="20"/>
        <v>6.8199999999937977E-2</v>
      </c>
      <c r="N100" s="55">
        <f t="shared" si="20"/>
        <v>5.3000000000027116E-2</v>
      </c>
      <c r="O100" s="53">
        <f t="shared" si="17"/>
        <v>0.12119999999996509</v>
      </c>
      <c r="P100" s="53"/>
      <c r="Q100" s="55">
        <f t="shared" si="18"/>
        <v>-1.3004999999975442</v>
      </c>
      <c r="R100" s="55" t="str">
        <f t="shared" si="16"/>
        <v xml:space="preserve">№082/1 </v>
      </c>
      <c r="S100" s="4"/>
    </row>
    <row r="101" spans="1:19">
      <c r="A101" s="14" t="s">
        <v>111</v>
      </c>
      <c r="B101" s="56">
        <v>16293.43</v>
      </c>
      <c r="C101" s="4">
        <v>5846.9800000000005</v>
      </c>
      <c r="D101" s="14">
        <v>22140.41</v>
      </c>
      <c r="E101" s="56">
        <v>16710.3</v>
      </c>
      <c r="F101" s="4">
        <v>5952.58</v>
      </c>
      <c r="G101" s="14">
        <v>22662.880000000001</v>
      </c>
      <c r="H101" s="56">
        <f t="shared" si="19"/>
        <v>416.86999999999898</v>
      </c>
      <c r="I101" s="56">
        <f t="shared" si="19"/>
        <v>105.59999999999945</v>
      </c>
      <c r="J101" s="56">
        <f t="shared" si="15"/>
        <v>522.46999999999844</v>
      </c>
      <c r="K101" s="4">
        <f>[1]Оплата!BE99</f>
        <v>-2197.9013999999988</v>
      </c>
      <c r="L101" s="14">
        <f>[1]Оплата!AC99</f>
        <v>0</v>
      </c>
      <c r="M101" s="56">
        <f t="shared" si="20"/>
        <v>2843.053399999993</v>
      </c>
      <c r="N101" s="4">
        <f t="shared" si="20"/>
        <v>279.83999999999855</v>
      </c>
      <c r="O101" s="14">
        <f>SUM(M101:N101)</f>
        <v>3122.8933999999917</v>
      </c>
      <c r="P101" s="14"/>
      <c r="Q101" s="4">
        <f t="shared" si="18"/>
        <v>-5320.7947999999906</v>
      </c>
      <c r="R101" s="4" t="str">
        <f t="shared" si="16"/>
        <v>№082/2</v>
      </c>
      <c r="S101" s="4"/>
    </row>
    <row r="102" spans="1:19">
      <c r="A102" s="53" t="s">
        <v>112</v>
      </c>
      <c r="B102" s="54">
        <v>1066.52</v>
      </c>
      <c r="C102" s="55">
        <v>514.66</v>
      </c>
      <c r="D102" s="53">
        <v>1581.19</v>
      </c>
      <c r="E102" s="54">
        <v>1109.1600000000001</v>
      </c>
      <c r="F102" s="55">
        <v>544.99</v>
      </c>
      <c r="G102" s="53">
        <v>1654.16</v>
      </c>
      <c r="H102" s="54">
        <f t="shared" si="19"/>
        <v>42.6400000000001</v>
      </c>
      <c r="I102" s="54">
        <f t="shared" si="19"/>
        <v>30.330000000000041</v>
      </c>
      <c r="J102" s="54">
        <f t="shared" si="15"/>
        <v>72.970000000000141</v>
      </c>
      <c r="K102" s="55">
        <f>[1]Оплата!BE100</f>
        <v>-1116.3729000000001</v>
      </c>
      <c r="L102" s="53">
        <f>[1]Оплата!AC100</f>
        <v>0</v>
      </c>
      <c r="M102" s="54">
        <f t="shared" si="20"/>
        <v>290.80480000000068</v>
      </c>
      <c r="N102" s="55">
        <f t="shared" si="20"/>
        <v>80.374500000000111</v>
      </c>
      <c r="O102" s="53">
        <f t="shared" si="17"/>
        <v>371.17930000000081</v>
      </c>
      <c r="P102" s="53"/>
      <c r="Q102" s="55">
        <f t="shared" si="18"/>
        <v>-1487.552200000001</v>
      </c>
      <c r="R102" s="55" t="str">
        <f t="shared" si="16"/>
        <v xml:space="preserve">№083 </v>
      </c>
      <c r="S102" s="4"/>
    </row>
    <row r="103" spans="1:19">
      <c r="A103" s="14" t="s">
        <v>113</v>
      </c>
      <c r="B103" s="56">
        <v>2016.5800000000002</v>
      </c>
      <c r="C103" s="4">
        <v>1312.45</v>
      </c>
      <c r="D103" s="14">
        <v>3329.06</v>
      </c>
      <c r="E103" s="56">
        <v>2016.65</v>
      </c>
      <c r="F103" s="4">
        <v>1312.5</v>
      </c>
      <c r="G103" s="14">
        <v>3329.1800000000003</v>
      </c>
      <c r="H103" s="56">
        <f t="shared" si="19"/>
        <v>6.9999999999936335E-2</v>
      </c>
      <c r="I103" s="56">
        <f t="shared" si="19"/>
        <v>4.9999999999954525E-2</v>
      </c>
      <c r="J103" s="56">
        <f t="shared" si="15"/>
        <v>0.11999999999989086</v>
      </c>
      <c r="K103" s="4">
        <f>[1]Оплата!BE101</f>
        <v>69.115199999998808</v>
      </c>
      <c r="L103" s="14">
        <f>[1]Оплата!AC101</f>
        <v>0</v>
      </c>
      <c r="M103" s="56">
        <f t="shared" si="20"/>
        <v>0.47739999999956584</v>
      </c>
      <c r="N103" s="4">
        <f t="shared" si="20"/>
        <v>0.13249999999987949</v>
      </c>
      <c r="O103" s="14">
        <f t="shared" si="17"/>
        <v>0.60989999999944533</v>
      </c>
      <c r="P103" s="14"/>
      <c r="Q103" s="4">
        <f t="shared" si="18"/>
        <v>68.505299999999366</v>
      </c>
      <c r="R103" s="4" t="str">
        <f t="shared" si="16"/>
        <v>№084</v>
      </c>
      <c r="S103" s="4"/>
    </row>
    <row r="104" spans="1:19">
      <c r="A104" s="53" t="s">
        <v>114</v>
      </c>
      <c r="B104" s="54">
        <v>4691.07</v>
      </c>
      <c r="C104" s="55">
        <v>1815.08</v>
      </c>
      <c r="D104" s="53">
        <v>6506.16</v>
      </c>
      <c r="E104" s="54">
        <v>4931.47</v>
      </c>
      <c r="F104" s="55">
        <v>1884.49</v>
      </c>
      <c r="G104" s="53">
        <v>6815.97</v>
      </c>
      <c r="H104" s="54">
        <f t="shared" si="19"/>
        <v>240.40000000000055</v>
      </c>
      <c r="I104" s="54">
        <f t="shared" si="19"/>
        <v>69.410000000000082</v>
      </c>
      <c r="J104" s="54">
        <f t="shared" si="15"/>
        <v>309.81000000000063</v>
      </c>
      <c r="K104" s="55">
        <f>[1]Оплата!BE102</f>
        <v>-672.66589999999815</v>
      </c>
      <c r="L104" s="53">
        <f>[1]Оплата!AC102</f>
        <v>700</v>
      </c>
      <c r="M104" s="54">
        <f t="shared" si="20"/>
        <v>1639.5280000000039</v>
      </c>
      <c r="N104" s="55">
        <f t="shared" si="20"/>
        <v>183.93650000000022</v>
      </c>
      <c r="O104" s="53">
        <f t="shared" si="17"/>
        <v>1823.4645000000041</v>
      </c>
      <c r="P104" s="53"/>
      <c r="Q104" s="55">
        <f t="shared" si="18"/>
        <v>-1796.1304000000023</v>
      </c>
      <c r="R104" s="55" t="str">
        <f t="shared" si="16"/>
        <v xml:space="preserve">№085 </v>
      </c>
      <c r="S104" s="4"/>
    </row>
    <row r="105" spans="1:19">
      <c r="A105" s="14" t="s">
        <v>115</v>
      </c>
      <c r="B105" s="56">
        <v>29775.18</v>
      </c>
      <c r="C105" s="4">
        <v>12989.470000000001</v>
      </c>
      <c r="D105" s="14">
        <v>42765.5</v>
      </c>
      <c r="E105" s="56">
        <v>30267.93</v>
      </c>
      <c r="F105" s="4">
        <v>13072.26</v>
      </c>
      <c r="G105" s="14">
        <v>43341.05</v>
      </c>
      <c r="H105" s="56">
        <f t="shared" si="19"/>
        <v>492.75</v>
      </c>
      <c r="I105" s="56">
        <f t="shared" si="19"/>
        <v>82.789999999999054</v>
      </c>
      <c r="J105" s="56">
        <f t="shared" si="15"/>
        <v>575.53999999999905</v>
      </c>
      <c r="K105" s="4">
        <f>[1]Оплата!BE103</f>
        <v>-3525.6171000000031</v>
      </c>
      <c r="L105" s="14">
        <f>[1]Оплата!AC103</f>
        <v>3550</v>
      </c>
      <c r="M105" s="56">
        <f t="shared" si="20"/>
        <v>3360.5550000000003</v>
      </c>
      <c r="N105" s="4">
        <f t="shared" si="20"/>
        <v>219.39349999999749</v>
      </c>
      <c r="O105" s="14">
        <f t="shared" si="17"/>
        <v>3579.9484999999977</v>
      </c>
      <c r="P105" s="14"/>
      <c r="Q105" s="4">
        <f t="shared" si="18"/>
        <v>-3555.5656000000008</v>
      </c>
      <c r="R105" s="4" t="str">
        <f t="shared" si="16"/>
        <v xml:space="preserve">№086 </v>
      </c>
      <c r="S105" s="4"/>
    </row>
    <row r="106" spans="1:19">
      <c r="A106" s="53" t="s">
        <v>116</v>
      </c>
      <c r="B106" s="54">
        <v>38452.47</v>
      </c>
      <c r="C106" s="55">
        <v>22623.68</v>
      </c>
      <c r="D106" s="53">
        <v>61076.17</v>
      </c>
      <c r="E106" s="54">
        <v>38684.51</v>
      </c>
      <c r="F106" s="55">
        <v>22707.38</v>
      </c>
      <c r="G106" s="53">
        <v>61391.9</v>
      </c>
      <c r="H106" s="54">
        <f t="shared" si="19"/>
        <v>232.04000000000087</v>
      </c>
      <c r="I106" s="54">
        <f t="shared" si="19"/>
        <v>83.700000000000728</v>
      </c>
      <c r="J106" s="54">
        <f t="shared" si="15"/>
        <v>315.7400000000016</v>
      </c>
      <c r="K106" s="55">
        <f>[1]Оплата!BE104</f>
        <v>-4749.5226999999986</v>
      </c>
      <c r="L106" s="53">
        <f>[1]Оплата!AC104</f>
        <v>4750</v>
      </c>
      <c r="M106" s="54">
        <f t="shared" si="20"/>
        <v>1582.5128000000061</v>
      </c>
      <c r="N106" s="55">
        <f t="shared" si="20"/>
        <v>221.80500000000191</v>
      </c>
      <c r="O106" s="53">
        <f t="shared" si="17"/>
        <v>1804.317800000008</v>
      </c>
      <c r="P106" s="53"/>
      <c r="Q106" s="55">
        <f t="shared" si="18"/>
        <v>-1803.8405000000066</v>
      </c>
      <c r="R106" s="55" t="str">
        <f t="shared" si="16"/>
        <v xml:space="preserve">№087 </v>
      </c>
      <c r="S106" s="4"/>
    </row>
    <row r="107" spans="1:19">
      <c r="A107" s="14" t="s">
        <v>117</v>
      </c>
      <c r="B107" s="56">
        <v>289.73</v>
      </c>
      <c r="C107" s="4">
        <v>2934.32</v>
      </c>
      <c r="D107" s="14">
        <v>3224.14</v>
      </c>
      <c r="E107" s="56">
        <v>289.73</v>
      </c>
      <c r="F107" s="4">
        <v>2934.32</v>
      </c>
      <c r="G107" s="14">
        <v>3224.14</v>
      </c>
      <c r="H107" s="56">
        <f t="shared" si="19"/>
        <v>0</v>
      </c>
      <c r="I107" s="56">
        <f t="shared" si="19"/>
        <v>0</v>
      </c>
      <c r="J107" s="56">
        <f t="shared" si="15"/>
        <v>0</v>
      </c>
      <c r="K107" s="4">
        <f>[1]Оплата!BE105</f>
        <v>-151.71110000000081</v>
      </c>
      <c r="L107" s="14">
        <f>[1]Оплата!AC105</f>
        <v>0</v>
      </c>
      <c r="M107" s="58">
        <f t="shared" si="20"/>
        <v>0</v>
      </c>
      <c r="N107" s="4">
        <f t="shared" si="20"/>
        <v>0</v>
      </c>
      <c r="O107" s="14">
        <f t="shared" si="17"/>
        <v>0</v>
      </c>
      <c r="P107" s="14"/>
      <c r="Q107" s="4">
        <f t="shared" si="18"/>
        <v>-151.71110000000081</v>
      </c>
      <c r="R107" s="4" t="str">
        <f t="shared" si="16"/>
        <v xml:space="preserve">№088 </v>
      </c>
      <c r="S107" s="4"/>
    </row>
    <row r="108" spans="1:19">
      <c r="A108" s="53" t="s">
        <v>118</v>
      </c>
      <c r="B108" s="54">
        <v>7749.82</v>
      </c>
      <c r="C108" s="55">
        <v>2543.0700000000002</v>
      </c>
      <c r="D108" s="53">
        <v>10292.9</v>
      </c>
      <c r="E108" s="54">
        <v>8064.55</v>
      </c>
      <c r="F108" s="55">
        <v>2605.54</v>
      </c>
      <c r="G108" s="53">
        <v>10670.1</v>
      </c>
      <c r="H108" s="54">
        <f t="shared" si="19"/>
        <v>314.73000000000047</v>
      </c>
      <c r="I108" s="54">
        <f t="shared" si="19"/>
        <v>62.4699999999998</v>
      </c>
      <c r="J108" s="54">
        <f t="shared" si="15"/>
        <v>377.20000000000027</v>
      </c>
      <c r="K108" s="55">
        <f>[1]Оплата!BE106</f>
        <v>-1463.1270999999979</v>
      </c>
      <c r="L108" s="53">
        <f>[1]Оплата!AC106</f>
        <v>2000</v>
      </c>
      <c r="M108" s="54">
        <f t="shared" si="20"/>
        <v>2146.4586000000031</v>
      </c>
      <c r="N108" s="55">
        <f t="shared" si="20"/>
        <v>165.54549999999946</v>
      </c>
      <c r="O108" s="53">
        <f t="shared" si="17"/>
        <v>2312.0041000000024</v>
      </c>
      <c r="P108" s="53"/>
      <c r="Q108" s="55">
        <f t="shared" si="18"/>
        <v>-1775.1312000000003</v>
      </c>
      <c r="R108" s="55" t="str">
        <f t="shared" si="16"/>
        <v xml:space="preserve">№089 </v>
      </c>
      <c r="S108" s="4"/>
    </row>
    <row r="109" spans="1:19">
      <c r="A109" s="14" t="s">
        <v>119</v>
      </c>
      <c r="B109" s="56">
        <v>3885.66</v>
      </c>
      <c r="C109" s="4">
        <v>1961.3500000000001</v>
      </c>
      <c r="D109" s="14">
        <v>5847.12</v>
      </c>
      <c r="E109" s="56">
        <v>4038.9300000000003</v>
      </c>
      <c r="F109" s="4">
        <v>2001.46</v>
      </c>
      <c r="G109" s="14">
        <v>6040.49</v>
      </c>
      <c r="H109" s="56">
        <f t="shared" si="19"/>
        <v>153.27000000000044</v>
      </c>
      <c r="I109" s="56">
        <f t="shared" si="19"/>
        <v>40.1099999999999</v>
      </c>
      <c r="J109" s="56">
        <f t="shared" si="15"/>
        <v>193.38000000000034</v>
      </c>
      <c r="K109" s="4">
        <f>[1]Оплата!BE107</f>
        <v>10776.832400000003</v>
      </c>
      <c r="L109" s="14">
        <f>[1]Оплата!AC107</f>
        <v>0</v>
      </c>
      <c r="M109" s="56">
        <f t="shared" si="20"/>
        <v>1045.301400000003</v>
      </c>
      <c r="N109" s="4">
        <f t="shared" si="20"/>
        <v>106.29149999999973</v>
      </c>
      <c r="O109" s="14">
        <f t="shared" si="17"/>
        <v>1151.5929000000028</v>
      </c>
      <c r="P109" s="14"/>
      <c r="Q109" s="4">
        <f t="shared" si="18"/>
        <v>9625.2394999999997</v>
      </c>
      <c r="R109" s="4" t="str">
        <f t="shared" si="16"/>
        <v xml:space="preserve">№090 </v>
      </c>
      <c r="S109" s="4"/>
    </row>
    <row r="110" spans="1:19">
      <c r="A110" s="53" t="s">
        <v>120</v>
      </c>
      <c r="B110" s="54">
        <v>19686.29</v>
      </c>
      <c r="C110" s="55">
        <v>8205.4699999999993</v>
      </c>
      <c r="D110" s="53">
        <v>27891.760000000002</v>
      </c>
      <c r="E110" s="54">
        <v>20037.25</v>
      </c>
      <c r="F110" s="55">
        <v>8337.69</v>
      </c>
      <c r="G110" s="53">
        <v>28374.95</v>
      </c>
      <c r="H110" s="54">
        <f t="shared" si="19"/>
        <v>350.95999999999913</v>
      </c>
      <c r="I110" s="54">
        <f t="shared" si="19"/>
        <v>132.22000000000116</v>
      </c>
      <c r="J110" s="54">
        <f t="shared" si="15"/>
        <v>483.18000000000029</v>
      </c>
      <c r="K110" s="55">
        <f>[1]Оплата!BE108</f>
        <v>-2342.7745999999961</v>
      </c>
      <c r="L110" s="53">
        <f>[1]Оплата!AC108</f>
        <v>2342.77</v>
      </c>
      <c r="M110" s="54">
        <f t="shared" si="20"/>
        <v>2393.5471999999941</v>
      </c>
      <c r="N110" s="55">
        <f t="shared" si="20"/>
        <v>350.38300000000305</v>
      </c>
      <c r="O110" s="53">
        <f t="shared" si="17"/>
        <v>2743.9301999999971</v>
      </c>
      <c r="P110" s="53"/>
      <c r="Q110" s="55">
        <f t="shared" si="18"/>
        <v>-2743.9347999999932</v>
      </c>
      <c r="R110" s="55" t="str">
        <f t="shared" si="16"/>
        <v xml:space="preserve">№091 </v>
      </c>
      <c r="S110" s="4"/>
    </row>
    <row r="111" spans="1:19">
      <c r="A111" s="14" t="s">
        <v>121</v>
      </c>
      <c r="B111" s="56">
        <v>89320.51</v>
      </c>
      <c r="C111" s="4">
        <v>39940.94</v>
      </c>
      <c r="D111" s="14">
        <v>129261.47</v>
      </c>
      <c r="E111" s="56">
        <v>91393.71</v>
      </c>
      <c r="F111" s="4">
        <v>40642.629999999997</v>
      </c>
      <c r="G111" s="14">
        <v>132036.37</v>
      </c>
      <c r="H111" s="56">
        <f t="shared" si="19"/>
        <v>2073.2000000000116</v>
      </c>
      <c r="I111" s="56">
        <f t="shared" si="19"/>
        <v>701.68999999999505</v>
      </c>
      <c r="J111" s="56">
        <f t="shared" si="15"/>
        <v>2774.8900000000067</v>
      </c>
      <c r="K111" s="4">
        <f>[1]Оплата!BE109</f>
        <v>-14641.162699999961</v>
      </c>
      <c r="L111" s="14">
        <f>[1]Оплата!AC109</f>
        <v>14641.23</v>
      </c>
      <c r="M111" s="56">
        <f t="shared" si="20"/>
        <v>14139.22400000008</v>
      </c>
      <c r="N111" s="4">
        <f t="shared" si="20"/>
        <v>1859.4784999999868</v>
      </c>
      <c r="O111" s="14">
        <f t="shared" si="17"/>
        <v>15998.702500000067</v>
      </c>
      <c r="P111" s="14"/>
      <c r="Q111" s="4">
        <f t="shared" si="18"/>
        <v>-15998.63520000003</v>
      </c>
      <c r="R111" s="4" t="str">
        <f t="shared" si="16"/>
        <v xml:space="preserve">№092 </v>
      </c>
      <c r="S111" s="4"/>
    </row>
    <row r="112" spans="1:19">
      <c r="A112" s="53" t="s">
        <v>122</v>
      </c>
      <c r="B112" s="54">
        <v>34180.97</v>
      </c>
      <c r="C112" s="55">
        <v>10775.76</v>
      </c>
      <c r="D112" s="53">
        <v>44956.74</v>
      </c>
      <c r="E112" s="54">
        <v>34180.97</v>
      </c>
      <c r="F112" s="55">
        <v>10775.76</v>
      </c>
      <c r="G112" s="53">
        <v>44956.74</v>
      </c>
      <c r="H112" s="54">
        <f t="shared" si="19"/>
        <v>0</v>
      </c>
      <c r="I112" s="54">
        <f t="shared" si="19"/>
        <v>0</v>
      </c>
      <c r="J112" s="54">
        <f t="shared" si="15"/>
        <v>0</v>
      </c>
      <c r="K112" s="55">
        <f>[1]Оплата!BE110</f>
        <v>316.90389999998399</v>
      </c>
      <c r="L112" s="53">
        <f>[1]Оплата!AC110</f>
        <v>0</v>
      </c>
      <c r="M112" s="54">
        <f t="shared" si="20"/>
        <v>0</v>
      </c>
      <c r="N112" s="55">
        <f t="shared" si="20"/>
        <v>0</v>
      </c>
      <c r="O112" s="53">
        <f t="shared" si="17"/>
        <v>0</v>
      </c>
      <c r="P112" s="53"/>
      <c r="Q112" s="55">
        <f t="shared" si="18"/>
        <v>316.90389999998399</v>
      </c>
      <c r="R112" s="55" t="str">
        <f t="shared" si="16"/>
        <v xml:space="preserve">№093 </v>
      </c>
      <c r="S112" s="4"/>
    </row>
    <row r="113" spans="1:19">
      <c r="A113" s="14" t="s">
        <v>123</v>
      </c>
      <c r="B113" s="56">
        <v>1400.65</v>
      </c>
      <c r="C113" s="4">
        <v>186.34</v>
      </c>
      <c r="D113" s="14">
        <v>1586.99</v>
      </c>
      <c r="E113" s="56">
        <v>1481.78</v>
      </c>
      <c r="F113" s="4">
        <v>197.48000000000002</v>
      </c>
      <c r="G113" s="14">
        <v>1679.27</v>
      </c>
      <c r="H113" s="56">
        <f t="shared" si="19"/>
        <v>81.129999999999882</v>
      </c>
      <c r="I113" s="56">
        <f t="shared" si="19"/>
        <v>11.140000000000015</v>
      </c>
      <c r="J113" s="56">
        <f t="shared" si="15"/>
        <v>92.269999999999897</v>
      </c>
      <c r="K113" s="4">
        <f>[1]Оплата!BE111</f>
        <v>-103.1867000000002</v>
      </c>
      <c r="L113" s="14">
        <f>[1]Оплата!AC111</f>
        <v>0</v>
      </c>
      <c r="M113" s="56">
        <f t="shared" si="20"/>
        <v>553.30659999999921</v>
      </c>
      <c r="N113" s="4">
        <f t="shared" si="20"/>
        <v>29.52100000000004</v>
      </c>
      <c r="O113" s="14">
        <f t="shared" si="17"/>
        <v>582.82759999999928</v>
      </c>
      <c r="P113" s="14"/>
      <c r="Q113" s="4">
        <f t="shared" si="18"/>
        <v>-686.01429999999948</v>
      </c>
      <c r="R113" s="4" t="str">
        <f t="shared" si="16"/>
        <v xml:space="preserve">№094 </v>
      </c>
      <c r="S113" s="4"/>
    </row>
    <row r="114" spans="1:19">
      <c r="A114" s="53" t="s">
        <v>124</v>
      </c>
      <c r="B114" s="54">
        <v>3332.6800000000003</v>
      </c>
      <c r="C114" s="55">
        <v>1669.45</v>
      </c>
      <c r="D114" s="53">
        <v>5002.3</v>
      </c>
      <c r="E114" s="54">
        <v>3374.6800000000003</v>
      </c>
      <c r="F114" s="55">
        <v>1686.07</v>
      </c>
      <c r="G114" s="53">
        <v>5060.92</v>
      </c>
      <c r="H114" s="54">
        <f t="shared" si="19"/>
        <v>42</v>
      </c>
      <c r="I114" s="54">
        <f t="shared" si="19"/>
        <v>16.619999999999891</v>
      </c>
      <c r="J114" s="54">
        <f>SUM(H114:I114)</f>
        <v>58.619999999999891</v>
      </c>
      <c r="K114" s="55">
        <f>[1]Оплата!BE112</f>
        <v>-3371.751299999999</v>
      </c>
      <c r="L114" s="53">
        <f>[1]Оплата!AC112</f>
        <v>0</v>
      </c>
      <c r="M114" s="53">
        <f t="shared" si="20"/>
        <v>286.44</v>
      </c>
      <c r="N114" s="55">
        <f t="shared" si="20"/>
        <v>44.042999999999708</v>
      </c>
      <c r="O114" s="53">
        <f t="shared" si="17"/>
        <v>330.48299999999972</v>
      </c>
      <c r="P114" s="53"/>
      <c r="Q114" s="55">
        <f t="shared" si="18"/>
        <v>-3702.2342999999987</v>
      </c>
      <c r="R114" s="55" t="str">
        <f t="shared" si="16"/>
        <v xml:space="preserve">№095 </v>
      </c>
      <c r="S114" s="4"/>
    </row>
    <row r="115" spans="1:19">
      <c r="A115" s="14" t="s">
        <v>125</v>
      </c>
      <c r="B115" s="56">
        <v>3365.91</v>
      </c>
      <c r="C115" s="4">
        <v>453.77</v>
      </c>
      <c r="D115" s="14">
        <v>3819.69</v>
      </c>
      <c r="E115" s="56">
        <v>3456.53</v>
      </c>
      <c r="F115" s="4">
        <v>468.17</v>
      </c>
      <c r="G115" s="14">
        <v>3924.7200000000003</v>
      </c>
      <c r="H115" s="56">
        <f t="shared" si="19"/>
        <v>90.620000000000346</v>
      </c>
      <c r="I115" s="56">
        <f t="shared" si="19"/>
        <v>14.400000000000034</v>
      </c>
      <c r="J115" s="56">
        <f t="shared" si="15"/>
        <v>105.02000000000038</v>
      </c>
      <c r="K115" s="4">
        <f>[1]Оплата!BE113</f>
        <v>-1.2063999999972608</v>
      </c>
      <c r="L115" s="14">
        <f>[1]Оплата!AC113</f>
        <v>0</v>
      </c>
      <c r="M115" s="58">
        <f t="shared" si="20"/>
        <v>618.02840000000242</v>
      </c>
      <c r="N115" s="4">
        <f t="shared" si="20"/>
        <v>38.160000000000089</v>
      </c>
      <c r="O115" s="14">
        <f t="shared" si="17"/>
        <v>656.1884000000025</v>
      </c>
      <c r="P115" s="14"/>
      <c r="Q115" s="4">
        <f t="shared" si="18"/>
        <v>-657.3947999999998</v>
      </c>
      <c r="R115" s="4" t="str">
        <f t="shared" si="16"/>
        <v xml:space="preserve">№096 </v>
      </c>
      <c r="S115" s="4"/>
    </row>
    <row r="116" spans="1:19">
      <c r="A116" s="53" t="s">
        <v>126</v>
      </c>
      <c r="B116" s="54">
        <v>4217.3500000000004</v>
      </c>
      <c r="C116" s="55">
        <v>2430.9900000000002</v>
      </c>
      <c r="D116" s="53">
        <v>6648.45</v>
      </c>
      <c r="E116" s="54">
        <v>4217.3500000000004</v>
      </c>
      <c r="F116" s="55">
        <v>2430.9900000000002</v>
      </c>
      <c r="G116" s="53">
        <v>6648.45</v>
      </c>
      <c r="H116" s="54">
        <f t="shared" si="19"/>
        <v>0</v>
      </c>
      <c r="I116" s="54">
        <f t="shared" si="19"/>
        <v>0</v>
      </c>
      <c r="J116" s="54">
        <f t="shared" si="15"/>
        <v>0</v>
      </c>
      <c r="K116" s="55">
        <f>[1]Оплата!BE114</f>
        <v>-201.68425101580391</v>
      </c>
      <c r="L116" s="53">
        <f>[1]Оплата!AC114</f>
        <v>0</v>
      </c>
      <c r="M116" s="54">
        <f t="shared" si="20"/>
        <v>0</v>
      </c>
      <c r="N116" s="55">
        <f t="shared" si="20"/>
        <v>0</v>
      </c>
      <c r="O116" s="53">
        <f t="shared" si="17"/>
        <v>0</v>
      </c>
      <c r="P116" s="53"/>
      <c r="Q116" s="55">
        <f t="shared" si="18"/>
        <v>-201.68425101580391</v>
      </c>
      <c r="R116" s="55" t="str">
        <f t="shared" si="16"/>
        <v xml:space="preserve">№097 </v>
      </c>
      <c r="S116" s="4"/>
    </row>
    <row r="117" spans="1:19">
      <c r="A117" s="14" t="s">
        <v>127</v>
      </c>
      <c r="B117" s="56">
        <v>1520.98</v>
      </c>
      <c r="C117" s="4">
        <v>373.7</v>
      </c>
      <c r="D117" s="14">
        <v>1894.69</v>
      </c>
      <c r="E117" s="56">
        <v>1658.6000000000001</v>
      </c>
      <c r="F117" s="4">
        <v>415.76</v>
      </c>
      <c r="G117" s="14">
        <v>2074.36</v>
      </c>
      <c r="H117" s="56">
        <f t="shared" si="19"/>
        <v>137.62000000000012</v>
      </c>
      <c r="I117" s="56">
        <f t="shared" si="19"/>
        <v>42.06</v>
      </c>
      <c r="J117" s="56">
        <f t="shared" si="15"/>
        <v>179.68000000000012</v>
      </c>
      <c r="K117" s="4">
        <f>[1]Оплата!BE115</f>
        <v>-4658.1810999999998</v>
      </c>
      <c r="L117" s="14">
        <f>[1]Оплата!AC115</f>
        <v>0</v>
      </c>
      <c r="M117" s="56">
        <f t="shared" si="20"/>
        <v>938.56840000000079</v>
      </c>
      <c r="N117" s="4">
        <f t="shared" si="20"/>
        <v>111.459</v>
      </c>
      <c r="O117" s="14">
        <f t="shared" si="17"/>
        <v>1050.0274000000009</v>
      </c>
      <c r="P117" s="14"/>
      <c r="Q117" s="4">
        <f t="shared" si="18"/>
        <v>-5708.2085000000006</v>
      </c>
      <c r="R117" s="4" t="str">
        <f t="shared" si="16"/>
        <v xml:space="preserve">№098 </v>
      </c>
      <c r="S117" s="4"/>
    </row>
    <row r="118" spans="1:19">
      <c r="A118" s="53" t="s">
        <v>128</v>
      </c>
      <c r="B118" s="54">
        <v>14880.58</v>
      </c>
      <c r="C118" s="55">
        <v>13397.24</v>
      </c>
      <c r="D118" s="53">
        <v>28277.89</v>
      </c>
      <c r="E118" s="54">
        <v>15073.36</v>
      </c>
      <c r="F118" s="55">
        <v>13467.08</v>
      </c>
      <c r="G118" s="53">
        <v>28540.5</v>
      </c>
      <c r="H118" s="54">
        <f t="shared" si="19"/>
        <v>192.78000000000065</v>
      </c>
      <c r="I118" s="54">
        <f t="shared" si="19"/>
        <v>69.840000000000146</v>
      </c>
      <c r="J118" s="54">
        <f t="shared" si="15"/>
        <v>262.6200000000008</v>
      </c>
      <c r="K118" s="55">
        <f>[1]Оплата!BE116</f>
        <v>-2425.8705999999956</v>
      </c>
      <c r="L118" s="53">
        <f>[1]Оплата!AC116</f>
        <v>3000</v>
      </c>
      <c r="M118" s="54">
        <f t="shared" si="20"/>
        <v>1314.7596000000044</v>
      </c>
      <c r="N118" s="55">
        <f t="shared" si="20"/>
        <v>185.07600000000039</v>
      </c>
      <c r="O118" s="53">
        <f>SUM(M118:N118)</f>
        <v>1499.8356000000049</v>
      </c>
      <c r="P118" s="53"/>
      <c r="Q118" s="55">
        <f t="shared" si="18"/>
        <v>-925.70620000000054</v>
      </c>
      <c r="R118" s="55" t="str">
        <f t="shared" si="16"/>
        <v xml:space="preserve">№099 </v>
      </c>
      <c r="S118" s="4"/>
    </row>
    <row r="119" spans="1:19">
      <c r="A119" s="14" t="s">
        <v>129</v>
      </c>
      <c r="B119" s="56">
        <v>4.13</v>
      </c>
      <c r="C119" s="4">
        <v>1.69</v>
      </c>
      <c r="D119" s="14">
        <v>5.83</v>
      </c>
      <c r="E119" s="56">
        <v>4.13</v>
      </c>
      <c r="F119" s="4">
        <v>1.69</v>
      </c>
      <c r="G119" s="14">
        <v>5.83</v>
      </c>
      <c r="H119" s="56">
        <f t="shared" si="19"/>
        <v>0</v>
      </c>
      <c r="I119" s="56">
        <f t="shared" si="19"/>
        <v>0</v>
      </c>
      <c r="J119" s="56">
        <f t="shared" si="15"/>
        <v>0</v>
      </c>
      <c r="K119" s="4">
        <f>[1]Оплата!BE117</f>
        <v>-0.65729999999999911</v>
      </c>
      <c r="L119" s="14">
        <f>[1]Оплата!AC117</f>
        <v>0</v>
      </c>
      <c r="M119" s="56">
        <f t="shared" si="20"/>
        <v>0</v>
      </c>
      <c r="N119" s="4">
        <f t="shared" si="20"/>
        <v>0</v>
      </c>
      <c r="O119" s="14">
        <f t="shared" si="17"/>
        <v>0</v>
      </c>
      <c r="P119" s="14"/>
      <c r="Q119" s="4">
        <f t="shared" si="18"/>
        <v>-0.65729999999999911</v>
      </c>
      <c r="R119" s="4" t="str">
        <f t="shared" si="16"/>
        <v>№100</v>
      </c>
      <c r="S119" s="4"/>
    </row>
    <row r="120" spans="1:19">
      <c r="A120" s="53" t="s">
        <v>130</v>
      </c>
      <c r="B120" s="54">
        <v>6539.1500000000005</v>
      </c>
      <c r="C120" s="55">
        <v>2214.98</v>
      </c>
      <c r="D120" s="53">
        <v>8754.2800000000007</v>
      </c>
      <c r="E120" s="54">
        <v>6658.09</v>
      </c>
      <c r="F120" s="55">
        <v>2245.39</v>
      </c>
      <c r="G120" s="53">
        <v>8903.630000000001</v>
      </c>
      <c r="H120" s="54">
        <f t="shared" si="19"/>
        <v>118.9399999999996</v>
      </c>
      <c r="I120" s="54">
        <f t="shared" si="19"/>
        <v>30.409999999999854</v>
      </c>
      <c r="J120" s="54">
        <f t="shared" si="15"/>
        <v>149.34999999999945</v>
      </c>
      <c r="K120" s="55">
        <f>[1]Оплата!BE118</f>
        <v>-882.23230000000353</v>
      </c>
      <c r="L120" s="53">
        <f>[1]Оплата!AC118</f>
        <v>882.23</v>
      </c>
      <c r="M120" s="54">
        <f t="shared" si="20"/>
        <v>811.17079999999726</v>
      </c>
      <c r="N120" s="55">
        <f t="shared" si="20"/>
        <v>80.586499999999617</v>
      </c>
      <c r="O120" s="53">
        <f t="shared" si="17"/>
        <v>891.75729999999692</v>
      </c>
      <c r="P120" s="53"/>
      <c r="Q120" s="55">
        <f t="shared" si="18"/>
        <v>-891.75960000000032</v>
      </c>
      <c r="R120" s="55" t="str">
        <f t="shared" si="16"/>
        <v xml:space="preserve">№101 </v>
      </c>
      <c r="S120" s="4"/>
    </row>
    <row r="121" spans="1:19">
      <c r="A121" s="14" t="s">
        <v>131</v>
      </c>
      <c r="B121" s="56">
        <v>32438.030999999999</v>
      </c>
      <c r="C121" s="4">
        <v>15976.813</v>
      </c>
      <c r="D121" s="14">
        <v>48414.844000000005</v>
      </c>
      <c r="E121" s="56">
        <v>32545.127</v>
      </c>
      <c r="F121" s="4">
        <v>16016.298000000001</v>
      </c>
      <c r="G121" s="14">
        <v>48561.425000000003</v>
      </c>
      <c r="H121" s="56">
        <f t="shared" si="19"/>
        <v>107.09600000000137</v>
      </c>
      <c r="I121" s="56">
        <f t="shared" si="19"/>
        <v>39.485000000000582</v>
      </c>
      <c r="J121" s="56">
        <f t="shared" si="15"/>
        <v>146.58100000000195</v>
      </c>
      <c r="K121" s="4">
        <f>[1]Оплата!BE119</f>
        <v>-494.19915999999375</v>
      </c>
      <c r="L121" s="14">
        <f>[1]Оплата!AC119</f>
        <v>490</v>
      </c>
      <c r="M121" s="58">
        <f t="shared" si="20"/>
        <v>730.39472000000933</v>
      </c>
      <c r="N121" s="4">
        <f t="shared" si="20"/>
        <v>104.63525000000153</v>
      </c>
      <c r="O121" s="14">
        <f t="shared" si="17"/>
        <v>835.02997000001085</v>
      </c>
      <c r="P121" s="14"/>
      <c r="Q121" s="4">
        <f t="shared" si="18"/>
        <v>-839.22913000000472</v>
      </c>
      <c r="R121" s="4" t="str">
        <f t="shared" si="16"/>
        <v>№102</v>
      </c>
      <c r="S121" s="4"/>
    </row>
    <row r="122" spans="1:19">
      <c r="A122" s="53" t="s">
        <v>132</v>
      </c>
      <c r="B122" s="54">
        <v>20.87</v>
      </c>
      <c r="C122" s="55">
        <v>881.85</v>
      </c>
      <c r="D122" s="53">
        <v>902.75</v>
      </c>
      <c r="E122" s="54">
        <v>21.38</v>
      </c>
      <c r="F122" s="55">
        <v>881.9</v>
      </c>
      <c r="G122" s="53">
        <v>903.31000000000006</v>
      </c>
      <c r="H122" s="54">
        <f t="shared" si="19"/>
        <v>0.50999999999999801</v>
      </c>
      <c r="I122" s="54">
        <f t="shared" si="19"/>
        <v>4.9999999999954525E-2</v>
      </c>
      <c r="J122" s="54">
        <f t="shared" si="15"/>
        <v>0.55999999999995254</v>
      </c>
      <c r="K122" s="55">
        <f>[1]Оплата!BE120</f>
        <v>-18.724999999999959</v>
      </c>
      <c r="L122" s="53">
        <f>[1]Оплата!AC120</f>
        <v>19</v>
      </c>
      <c r="M122" s="54">
        <f t="shared" si="20"/>
        <v>3.4781999999999864</v>
      </c>
      <c r="N122" s="55">
        <f t="shared" si="20"/>
        <v>0.13249999999987949</v>
      </c>
      <c r="O122" s="53">
        <f t="shared" si="17"/>
        <v>3.6106999999998659</v>
      </c>
      <c r="P122" s="53"/>
      <c r="Q122" s="55">
        <f t="shared" si="18"/>
        <v>-3.3356999999998251</v>
      </c>
      <c r="R122" s="55" t="str">
        <f t="shared" si="16"/>
        <v xml:space="preserve">№103 </v>
      </c>
      <c r="S122" s="4"/>
    </row>
    <row r="123" spans="1:19">
      <c r="A123" s="14" t="s">
        <v>133</v>
      </c>
      <c r="B123" s="56">
        <v>3275.7400000000002</v>
      </c>
      <c r="C123" s="4">
        <v>11633</v>
      </c>
      <c r="D123" s="14">
        <v>14908.800000000001</v>
      </c>
      <c r="E123" s="56">
        <v>3275.7400000000002</v>
      </c>
      <c r="F123" s="4">
        <v>11996.11</v>
      </c>
      <c r="G123" s="14">
        <v>15271.91</v>
      </c>
      <c r="H123" s="56">
        <f t="shared" si="19"/>
        <v>0</v>
      </c>
      <c r="I123" s="56">
        <f t="shared" si="19"/>
        <v>363.11000000000058</v>
      </c>
      <c r="J123" s="56">
        <f t="shared" si="15"/>
        <v>363.11000000000058</v>
      </c>
      <c r="K123" s="4">
        <f>[1]Оплата!BE121</f>
        <v>1404.7962999999963</v>
      </c>
      <c r="L123" s="14">
        <f>[1]Оплата!AC121</f>
        <v>0</v>
      </c>
      <c r="M123" s="58">
        <f t="shared" si="20"/>
        <v>0</v>
      </c>
      <c r="N123" s="4">
        <f t="shared" si="20"/>
        <v>962.24150000000157</v>
      </c>
      <c r="O123" s="14">
        <f t="shared" si="17"/>
        <v>962.24150000000157</v>
      </c>
      <c r="P123" s="14"/>
      <c r="Q123" s="4">
        <f t="shared" si="18"/>
        <v>442.55479999999477</v>
      </c>
      <c r="R123" s="4" t="str">
        <f t="shared" si="16"/>
        <v xml:space="preserve">№104 </v>
      </c>
      <c r="S123" s="4"/>
    </row>
    <row r="124" spans="1:19">
      <c r="A124" s="53" t="s">
        <v>134</v>
      </c>
      <c r="B124" s="54">
        <v>8613.33</v>
      </c>
      <c r="C124" s="55">
        <v>3905.54</v>
      </c>
      <c r="D124" s="53">
        <v>12518.93</v>
      </c>
      <c r="E124" s="54">
        <v>8883.77</v>
      </c>
      <c r="F124" s="55">
        <v>4011.44</v>
      </c>
      <c r="G124" s="53">
        <v>12895.26</v>
      </c>
      <c r="H124" s="54">
        <f t="shared" ref="H124:I130" si="21">E124-B124</f>
        <v>270.44000000000051</v>
      </c>
      <c r="I124" s="54">
        <f t="shared" si="21"/>
        <v>105.90000000000009</v>
      </c>
      <c r="J124" s="54">
        <f t="shared" si="15"/>
        <v>376.3400000000006</v>
      </c>
      <c r="K124" s="55">
        <f>[1]Оплата!BE122</f>
        <v>-6682.2427999999982</v>
      </c>
      <c r="L124" s="53">
        <f>[1]Оплата!AC122</f>
        <v>0</v>
      </c>
      <c r="M124" s="54">
        <f t="shared" ref="M124:N138" si="22">H124*M$6</f>
        <v>1844.4008000000035</v>
      </c>
      <c r="N124" s="55">
        <f t="shared" si="22"/>
        <v>280.63500000000022</v>
      </c>
      <c r="O124" s="53">
        <f t="shared" si="17"/>
        <v>2125.0358000000037</v>
      </c>
      <c r="P124" s="53"/>
      <c r="Q124" s="55">
        <f t="shared" si="18"/>
        <v>-8807.2786000000015</v>
      </c>
      <c r="R124" s="55" t="str">
        <f t="shared" si="16"/>
        <v>№104б</v>
      </c>
      <c r="S124" s="4"/>
    </row>
    <row r="125" spans="1:19">
      <c r="A125" s="14" t="s">
        <v>135</v>
      </c>
      <c r="B125" s="56">
        <v>4025.4300000000003</v>
      </c>
      <c r="C125" s="4">
        <v>830.73</v>
      </c>
      <c r="D125" s="14">
        <v>4856.1900000000005</v>
      </c>
      <c r="E125" s="56">
        <v>4122.43</v>
      </c>
      <c r="F125" s="4">
        <v>854.85</v>
      </c>
      <c r="G125" s="14">
        <v>4977.3</v>
      </c>
      <c r="H125" s="56">
        <f t="shared" si="21"/>
        <v>97</v>
      </c>
      <c r="I125" s="56">
        <f t="shared" si="21"/>
        <v>24.120000000000005</v>
      </c>
      <c r="J125" s="56">
        <f t="shared" si="15"/>
        <v>121.12</v>
      </c>
      <c r="K125" s="4">
        <f>[1]Оплата!BE123</f>
        <v>-2519.4503000000013</v>
      </c>
      <c r="L125" s="14">
        <f>[1]Оплата!AC123</f>
        <v>1000</v>
      </c>
      <c r="M125" s="56">
        <f t="shared" si="22"/>
        <v>661.54000000000008</v>
      </c>
      <c r="N125" s="4">
        <f t="shared" si="22"/>
        <v>63.918000000000006</v>
      </c>
      <c r="O125" s="14">
        <f t="shared" si="17"/>
        <v>725.45800000000008</v>
      </c>
      <c r="P125" s="14"/>
      <c r="Q125" s="4">
        <f t="shared" si="18"/>
        <v>-2244.9083000000014</v>
      </c>
      <c r="R125" s="4" t="str">
        <f t="shared" si="16"/>
        <v xml:space="preserve">№105 </v>
      </c>
      <c r="S125" s="4"/>
    </row>
    <row r="126" spans="1:19">
      <c r="A126" s="53" t="s">
        <v>136</v>
      </c>
      <c r="B126" s="54">
        <v>1233.3600000000001</v>
      </c>
      <c r="C126" s="55">
        <v>662.23</v>
      </c>
      <c r="D126" s="53">
        <v>1895.5900000000001</v>
      </c>
      <c r="E126" s="54">
        <v>1235.8500000000001</v>
      </c>
      <c r="F126" s="55">
        <v>662.35</v>
      </c>
      <c r="G126" s="53">
        <v>1898.21</v>
      </c>
      <c r="H126" s="54">
        <f t="shared" si="21"/>
        <v>2.4900000000000091</v>
      </c>
      <c r="I126" s="54">
        <f t="shared" si="21"/>
        <v>0.12000000000000455</v>
      </c>
      <c r="J126" s="54">
        <f t="shared" si="15"/>
        <v>2.6100000000000136</v>
      </c>
      <c r="K126" s="55">
        <f>[1]Оплата!BE124</f>
        <v>-92.703700000000666</v>
      </c>
      <c r="L126" s="53">
        <f>[1]Оплата!AC124</f>
        <v>0</v>
      </c>
      <c r="M126" s="54">
        <f t="shared" si="22"/>
        <v>16.981800000000064</v>
      </c>
      <c r="N126" s="55">
        <f t="shared" si="22"/>
        <v>0.31800000000001205</v>
      </c>
      <c r="O126" s="53">
        <f t="shared" si="17"/>
        <v>17.299800000000076</v>
      </c>
      <c r="P126" s="53"/>
      <c r="Q126" s="55">
        <f t="shared" si="18"/>
        <v>-110.00350000000074</v>
      </c>
      <c r="R126" s="55" t="str">
        <f t="shared" si="16"/>
        <v xml:space="preserve">№106 </v>
      </c>
      <c r="S126" s="4"/>
    </row>
    <row r="127" spans="1:19">
      <c r="A127" s="14" t="s">
        <v>137</v>
      </c>
      <c r="B127" s="56">
        <v>14956.56</v>
      </c>
      <c r="C127" s="4">
        <v>6859.88</v>
      </c>
      <c r="D127" s="14">
        <v>21816.45</v>
      </c>
      <c r="E127" s="56">
        <v>15762.15</v>
      </c>
      <c r="F127" s="4">
        <v>7171.58</v>
      </c>
      <c r="G127" s="14">
        <v>22933.74</v>
      </c>
      <c r="H127" s="56">
        <f t="shared" si="21"/>
        <v>805.59000000000015</v>
      </c>
      <c r="I127" s="56">
        <f t="shared" si="21"/>
        <v>311.69999999999982</v>
      </c>
      <c r="J127" s="56">
        <f t="shared" si="15"/>
        <v>1117.29</v>
      </c>
      <c r="K127" s="4">
        <f>[1]Оплата!BE125</f>
        <v>-2567.0827779685842</v>
      </c>
      <c r="L127" s="14">
        <f>[1]Оплата!AC125</f>
        <v>2600</v>
      </c>
      <c r="M127" s="56">
        <f t="shared" si="22"/>
        <v>5494.1238000000012</v>
      </c>
      <c r="N127" s="4">
        <f t="shared" si="22"/>
        <v>826.00499999999954</v>
      </c>
      <c r="O127" s="14">
        <f t="shared" si="17"/>
        <v>6320.1288000000004</v>
      </c>
      <c r="P127" s="14"/>
      <c r="Q127" s="4">
        <f t="shared" si="18"/>
        <v>-6287.2115779685846</v>
      </c>
      <c r="R127" s="4" t="str">
        <f t="shared" si="16"/>
        <v xml:space="preserve">№107 </v>
      </c>
      <c r="S127" s="4"/>
    </row>
    <row r="128" spans="1:19">
      <c r="A128" s="53" t="s">
        <v>138</v>
      </c>
      <c r="B128" s="54">
        <v>9133.5500000000011</v>
      </c>
      <c r="C128" s="55">
        <v>5895.51</v>
      </c>
      <c r="D128" s="53">
        <v>15029.08</v>
      </c>
      <c r="E128" s="54">
        <v>9306.18</v>
      </c>
      <c r="F128" s="55">
        <v>5957.29</v>
      </c>
      <c r="G128" s="53">
        <v>15263.48</v>
      </c>
      <c r="H128" s="54">
        <f t="shared" si="21"/>
        <v>172.6299999999992</v>
      </c>
      <c r="I128" s="54">
        <f t="shared" si="21"/>
        <v>61.779999999999745</v>
      </c>
      <c r="J128" s="54">
        <f t="shared" si="15"/>
        <v>234.40999999999894</v>
      </c>
      <c r="K128" s="55">
        <f>[1]Оплата!BE126</f>
        <v>-2060.8096000000041</v>
      </c>
      <c r="L128" s="53">
        <f>[1]Оплата!AC126</f>
        <v>2100</v>
      </c>
      <c r="M128" s="54">
        <f t="shared" si="22"/>
        <v>1177.3365999999946</v>
      </c>
      <c r="N128" s="55">
        <f t="shared" si="22"/>
        <v>163.71699999999933</v>
      </c>
      <c r="O128" s="53">
        <f t="shared" si="17"/>
        <v>1341.053599999994</v>
      </c>
      <c r="P128" s="53"/>
      <c r="Q128" s="55">
        <f t="shared" si="18"/>
        <v>-1301.863199999998</v>
      </c>
      <c r="R128" s="55" t="str">
        <f t="shared" si="16"/>
        <v xml:space="preserve">№108 </v>
      </c>
      <c r="S128" s="4"/>
    </row>
    <row r="129" spans="1:19">
      <c r="A129" s="14" t="s">
        <v>139</v>
      </c>
      <c r="B129" s="56">
        <v>1056.18</v>
      </c>
      <c r="C129" s="4">
        <v>1375.3</v>
      </c>
      <c r="D129" s="14">
        <v>2431.5</v>
      </c>
      <c r="E129" s="56">
        <v>1141.29</v>
      </c>
      <c r="F129" s="4">
        <v>1394.06</v>
      </c>
      <c r="G129" s="14">
        <v>2535.37</v>
      </c>
      <c r="H129" s="56">
        <f t="shared" si="21"/>
        <v>85.1099999999999</v>
      </c>
      <c r="I129" s="56">
        <f t="shared" si="21"/>
        <v>18.759999999999991</v>
      </c>
      <c r="J129" s="56">
        <f t="shared" si="15"/>
        <v>103.86999999999989</v>
      </c>
      <c r="K129" s="4">
        <f>[1]Оплата!BE127</f>
        <v>-694.33280000000036</v>
      </c>
      <c r="L129" s="14">
        <f>[1]Оплата!AC127</f>
        <v>300</v>
      </c>
      <c r="M129" s="56">
        <f t="shared" si="22"/>
        <v>580.45019999999931</v>
      </c>
      <c r="N129" s="4">
        <f t="shared" si="22"/>
        <v>49.713999999999977</v>
      </c>
      <c r="O129" s="14">
        <f t="shared" si="17"/>
        <v>630.16419999999925</v>
      </c>
      <c r="P129" s="14"/>
      <c r="Q129" s="4">
        <f t="shared" si="18"/>
        <v>-1024.4969999999996</v>
      </c>
      <c r="R129" s="4" t="str">
        <f t="shared" si="16"/>
        <v xml:space="preserve">№109 </v>
      </c>
      <c r="S129" s="4"/>
    </row>
    <row r="130" spans="1:19">
      <c r="A130" s="53" t="s">
        <v>140</v>
      </c>
      <c r="B130" s="54">
        <v>11528.91</v>
      </c>
      <c r="C130" s="55">
        <v>5958.56</v>
      </c>
      <c r="D130" s="53">
        <v>17487.57</v>
      </c>
      <c r="E130" s="54">
        <v>11562.95</v>
      </c>
      <c r="F130" s="55">
        <v>5973.54</v>
      </c>
      <c r="G130" s="53">
        <v>17536.580000000002</v>
      </c>
      <c r="H130" s="54">
        <f t="shared" si="21"/>
        <v>34.040000000000873</v>
      </c>
      <c r="I130" s="54">
        <f t="shared" si="21"/>
        <v>14.979999999999563</v>
      </c>
      <c r="J130" s="54">
        <f t="shared" si="15"/>
        <v>49.020000000000437</v>
      </c>
      <c r="K130" s="55">
        <f>[1]Оплата!BE128</f>
        <v>-6678.9718999999996</v>
      </c>
      <c r="L130" s="53">
        <f>[1]Оплата!AC128</f>
        <v>0</v>
      </c>
      <c r="M130" s="54">
        <f t="shared" si="22"/>
        <v>232.15280000000595</v>
      </c>
      <c r="N130" s="55">
        <f t="shared" si="22"/>
        <v>39.696999999998845</v>
      </c>
      <c r="O130" s="53">
        <f t="shared" si="17"/>
        <v>271.84980000000479</v>
      </c>
      <c r="P130" s="53"/>
      <c r="Q130" s="55">
        <f t="shared" si="18"/>
        <v>-6950.8217000000041</v>
      </c>
      <c r="R130" s="55" t="str">
        <f t="shared" si="16"/>
        <v xml:space="preserve">№110 </v>
      </c>
      <c r="S130" s="4"/>
    </row>
    <row r="131" spans="1:19">
      <c r="A131" s="14" t="s">
        <v>141</v>
      </c>
      <c r="B131" s="56"/>
      <c r="C131" s="4"/>
      <c r="D131" s="14"/>
      <c r="E131" s="56"/>
      <c r="F131" s="4"/>
      <c r="G131" s="14"/>
      <c r="H131" s="56"/>
      <c r="I131" s="56"/>
      <c r="J131" s="56"/>
      <c r="K131" s="4">
        <f>[1]Оплата!BE129</f>
        <v>402.83109999999988</v>
      </c>
      <c r="L131" s="14">
        <f>[1]Оплата!AC129</f>
        <v>0</v>
      </c>
      <c r="M131" s="58">
        <f t="shared" si="22"/>
        <v>0</v>
      </c>
      <c r="N131" s="4">
        <f t="shared" si="22"/>
        <v>0</v>
      </c>
      <c r="O131" s="14">
        <f t="shared" si="17"/>
        <v>0</v>
      </c>
      <c r="P131" s="14"/>
      <c r="Q131" s="4">
        <f t="shared" si="18"/>
        <v>402.83109999999988</v>
      </c>
      <c r="R131" s="4" t="str">
        <f t="shared" si="16"/>
        <v xml:space="preserve">№111 </v>
      </c>
      <c r="S131" s="4"/>
    </row>
    <row r="132" spans="1:19">
      <c r="A132" s="53" t="s">
        <v>142</v>
      </c>
      <c r="B132" s="54">
        <v>5992.14</v>
      </c>
      <c r="C132" s="55">
        <v>1308.75</v>
      </c>
      <c r="D132" s="53">
        <v>7300.9000000000005</v>
      </c>
      <c r="E132" s="54">
        <v>6156.9000000000005</v>
      </c>
      <c r="F132" s="55">
        <v>1349.15</v>
      </c>
      <c r="G132" s="53">
        <v>7506.06</v>
      </c>
      <c r="H132" s="54">
        <f t="shared" ref="H132:I138" si="23">E132-B132</f>
        <v>164.76000000000022</v>
      </c>
      <c r="I132" s="54">
        <f t="shared" si="23"/>
        <v>40.400000000000091</v>
      </c>
      <c r="J132" s="54">
        <f t="shared" si="15"/>
        <v>205.16000000000031</v>
      </c>
      <c r="K132" s="55">
        <f>[1]Оплата!BE130</f>
        <v>-1089.0176000000031</v>
      </c>
      <c r="L132" s="53">
        <f>[1]Оплата!AC130</f>
        <v>0</v>
      </c>
      <c r="M132" s="54">
        <f t="shared" si="22"/>
        <v>1123.6632000000016</v>
      </c>
      <c r="N132" s="55">
        <f t="shared" si="22"/>
        <v>107.06000000000024</v>
      </c>
      <c r="O132" s="53">
        <f t="shared" si="17"/>
        <v>1230.7232000000017</v>
      </c>
      <c r="P132" s="53"/>
      <c r="Q132" s="55">
        <f t="shared" si="18"/>
        <v>-2319.740800000005</v>
      </c>
      <c r="R132" s="55" t="str">
        <f t="shared" si="16"/>
        <v xml:space="preserve">№112 </v>
      </c>
      <c r="S132" s="4"/>
    </row>
    <row r="133" spans="1:19">
      <c r="A133" s="14" t="s">
        <v>143</v>
      </c>
      <c r="B133" s="56">
        <v>3817.7200000000003</v>
      </c>
      <c r="C133" s="4">
        <v>1520.3500000000001</v>
      </c>
      <c r="D133" s="14">
        <v>5338.08</v>
      </c>
      <c r="E133" s="56">
        <v>3935.94</v>
      </c>
      <c r="F133" s="4">
        <v>1548.46</v>
      </c>
      <c r="G133" s="14">
        <v>5484.41</v>
      </c>
      <c r="H133" s="56">
        <f t="shared" si="23"/>
        <v>118.2199999999998</v>
      </c>
      <c r="I133" s="56">
        <f t="shared" si="23"/>
        <v>28.1099999999999</v>
      </c>
      <c r="J133" s="56">
        <f t="shared" si="15"/>
        <v>146.3299999999997</v>
      </c>
      <c r="K133" s="4">
        <f>[1]Оплата!BE131</f>
        <v>545.94309999999928</v>
      </c>
      <c r="L133" s="14">
        <f>[1]Оплата!AC131</f>
        <v>0</v>
      </c>
      <c r="M133" s="56">
        <f t="shared" si="22"/>
        <v>806.26039999999864</v>
      </c>
      <c r="N133" s="4">
        <f t="shared" si="22"/>
        <v>74.491499999999732</v>
      </c>
      <c r="O133" s="14">
        <f t="shared" si="17"/>
        <v>880.75189999999839</v>
      </c>
      <c r="P133" s="14"/>
      <c r="Q133" s="4">
        <f t="shared" si="18"/>
        <v>-334.80879999999911</v>
      </c>
      <c r="R133" s="4" t="str">
        <f t="shared" si="16"/>
        <v xml:space="preserve">№113 </v>
      </c>
      <c r="S133" s="4"/>
    </row>
    <row r="134" spans="1:19">
      <c r="A134" s="53" t="s">
        <v>144</v>
      </c>
      <c r="B134" s="54">
        <v>11739.98</v>
      </c>
      <c r="C134" s="55">
        <v>3810.09</v>
      </c>
      <c r="D134" s="53">
        <v>15550.08</v>
      </c>
      <c r="E134" s="54">
        <v>12218.59</v>
      </c>
      <c r="F134" s="55">
        <v>3880.83</v>
      </c>
      <c r="G134" s="53">
        <v>16099.43</v>
      </c>
      <c r="H134" s="54">
        <f t="shared" si="23"/>
        <v>478.61000000000058</v>
      </c>
      <c r="I134" s="54">
        <f t="shared" si="23"/>
        <v>70.739999999999782</v>
      </c>
      <c r="J134" s="54">
        <f t="shared" si="15"/>
        <v>549.35000000000036</v>
      </c>
      <c r="K134" s="55">
        <f>[1]Оплата!BE132</f>
        <v>-7501.8452999999954</v>
      </c>
      <c r="L134" s="53">
        <f>[1]Оплата!AC132</f>
        <v>0</v>
      </c>
      <c r="M134" s="54">
        <f t="shared" si="22"/>
        <v>3264.1202000000039</v>
      </c>
      <c r="N134" s="55">
        <f t="shared" si="22"/>
        <v>187.46099999999942</v>
      </c>
      <c r="O134" s="53">
        <f t="shared" si="17"/>
        <v>3451.5812000000033</v>
      </c>
      <c r="P134" s="53"/>
      <c r="Q134" s="55">
        <f t="shared" si="18"/>
        <v>-10953.426499999998</v>
      </c>
      <c r="R134" s="55" t="str">
        <f t="shared" si="16"/>
        <v xml:space="preserve">№114 </v>
      </c>
      <c r="S134" s="4"/>
    </row>
    <row r="135" spans="1:19">
      <c r="A135" s="14" t="s">
        <v>145</v>
      </c>
      <c r="B135" s="56">
        <v>1087.57</v>
      </c>
      <c r="C135" s="4">
        <v>289.78000000000003</v>
      </c>
      <c r="D135" s="14">
        <v>1377.5</v>
      </c>
      <c r="E135" s="56">
        <v>1087.6600000000001</v>
      </c>
      <c r="F135" s="4">
        <v>289.79000000000002</v>
      </c>
      <c r="G135" s="14">
        <v>1377.59</v>
      </c>
      <c r="H135" s="56">
        <f t="shared" si="23"/>
        <v>9.0000000000145519E-2</v>
      </c>
      <c r="I135" s="56">
        <f t="shared" si="23"/>
        <v>9.9999999999909051E-3</v>
      </c>
      <c r="J135" s="56">
        <f t="shared" si="15"/>
        <v>0.10000000000013642</v>
      </c>
      <c r="K135" s="4">
        <f>[1]Оплата!BE133</f>
        <v>164.8330000000006</v>
      </c>
      <c r="L135" s="14">
        <f>[1]Оплата!AC133</f>
        <v>0</v>
      </c>
      <c r="M135" s="56">
        <f t="shared" si="22"/>
        <v>0.61380000000099244</v>
      </c>
      <c r="N135" s="4">
        <f t="shared" si="22"/>
        <v>2.6499999999975897E-2</v>
      </c>
      <c r="O135" s="14">
        <f t="shared" si="17"/>
        <v>0.64030000000096832</v>
      </c>
      <c r="P135" s="14"/>
      <c r="Q135" s="4">
        <f t="shared" si="18"/>
        <v>164.19269999999963</v>
      </c>
      <c r="R135" s="4" t="str">
        <f t="shared" si="16"/>
        <v xml:space="preserve">№115 </v>
      </c>
      <c r="S135" s="4"/>
    </row>
    <row r="136" spans="1:19">
      <c r="A136" s="53" t="s">
        <v>146</v>
      </c>
      <c r="B136" s="54">
        <v>6422.3</v>
      </c>
      <c r="C136" s="55">
        <v>4414.43</v>
      </c>
      <c r="D136" s="53">
        <v>10836.74</v>
      </c>
      <c r="E136" s="54">
        <v>6482.34</v>
      </c>
      <c r="F136" s="55">
        <v>4428.33</v>
      </c>
      <c r="G136" s="53">
        <v>10910.68</v>
      </c>
      <c r="H136" s="54">
        <f t="shared" si="23"/>
        <v>60.039999999999964</v>
      </c>
      <c r="I136" s="54">
        <f t="shared" si="23"/>
        <v>13.899999999999636</v>
      </c>
      <c r="J136" s="54">
        <f t="shared" si="15"/>
        <v>73.9399999999996</v>
      </c>
      <c r="K136" s="55">
        <f>[1]Оплата!BE134</f>
        <v>-22819.994400000007</v>
      </c>
      <c r="L136" s="53">
        <f>[1]Оплата!AC134</f>
        <v>1000</v>
      </c>
      <c r="M136" s="54">
        <f t="shared" si="22"/>
        <v>409.47279999999978</v>
      </c>
      <c r="N136" s="55">
        <f t="shared" si="22"/>
        <v>36.834999999999035</v>
      </c>
      <c r="O136" s="53">
        <f t="shared" si="17"/>
        <v>446.30779999999879</v>
      </c>
      <c r="P136" s="53"/>
      <c r="Q136" s="55">
        <f t="shared" si="18"/>
        <v>-22266.302200000006</v>
      </c>
      <c r="R136" s="55" t="str">
        <f t="shared" si="16"/>
        <v xml:space="preserve">№116 </v>
      </c>
      <c r="S136" s="4"/>
    </row>
    <row r="137" spans="1:19">
      <c r="A137" s="14" t="s">
        <v>147</v>
      </c>
      <c r="B137" s="56">
        <v>17564.37</v>
      </c>
      <c r="C137" s="4">
        <v>11401.23</v>
      </c>
      <c r="D137" s="14">
        <v>28965.61</v>
      </c>
      <c r="E137" s="56">
        <v>17891.84</v>
      </c>
      <c r="F137" s="4">
        <v>11533.6</v>
      </c>
      <c r="G137" s="14">
        <v>29425.45</v>
      </c>
      <c r="H137" s="56">
        <f t="shared" si="23"/>
        <v>327.47000000000116</v>
      </c>
      <c r="I137" s="56">
        <f t="shared" si="23"/>
        <v>132.3700000000008</v>
      </c>
      <c r="J137" s="56">
        <f t="shared" si="15"/>
        <v>459.84000000000196</v>
      </c>
      <c r="K137" s="4">
        <f>[1]Оплата!BE135</f>
        <v>-2547.2366999999949</v>
      </c>
      <c r="L137" s="14">
        <f>[1]Оплата!AC135</f>
        <v>3000</v>
      </c>
      <c r="M137" s="56">
        <f t="shared" si="22"/>
        <v>2233.3454000000079</v>
      </c>
      <c r="N137" s="4">
        <f t="shared" si="22"/>
        <v>350.78050000000212</v>
      </c>
      <c r="O137" s="14">
        <f t="shared" si="17"/>
        <v>2584.12590000001</v>
      </c>
      <c r="P137" s="14"/>
      <c r="Q137" s="4">
        <f t="shared" si="18"/>
        <v>-2131.3626000000049</v>
      </c>
      <c r="R137" s="4" t="str">
        <f t="shared" si="16"/>
        <v xml:space="preserve">№117 </v>
      </c>
      <c r="S137" s="4"/>
    </row>
    <row r="138" spans="1:19">
      <c r="A138" s="53" t="s">
        <v>148</v>
      </c>
      <c r="B138" s="54">
        <v>5722.99</v>
      </c>
      <c r="C138" s="55">
        <v>2676.39</v>
      </c>
      <c r="D138" s="53">
        <v>8399.39</v>
      </c>
      <c r="E138" s="54">
        <v>6049.55</v>
      </c>
      <c r="F138" s="55">
        <v>2765.68</v>
      </c>
      <c r="G138" s="53">
        <v>8815.23</v>
      </c>
      <c r="H138" s="54">
        <f t="shared" si="23"/>
        <v>326.5600000000004</v>
      </c>
      <c r="I138" s="54">
        <f t="shared" si="23"/>
        <v>89.289999999999964</v>
      </c>
      <c r="J138" s="54">
        <f t="shared" si="15"/>
        <v>415.85000000000036</v>
      </c>
      <c r="K138" s="55">
        <f>[1]Оплата!BE136</f>
        <v>-2824.9125999999969</v>
      </c>
      <c r="L138" s="53">
        <f>[1]Оплата!AC136</f>
        <v>2824.91</v>
      </c>
      <c r="M138" s="54">
        <f t="shared" si="22"/>
        <v>2227.1392000000028</v>
      </c>
      <c r="N138" s="55">
        <f t="shared" si="22"/>
        <v>236.6184999999999</v>
      </c>
      <c r="O138" s="53">
        <f t="shared" si="17"/>
        <v>2463.7577000000028</v>
      </c>
      <c r="P138" s="53"/>
      <c r="Q138" s="55">
        <f t="shared" si="18"/>
        <v>-2463.7602999999999</v>
      </c>
      <c r="R138" s="55" t="str">
        <f t="shared" si="16"/>
        <v xml:space="preserve">№118 </v>
      </c>
      <c r="S138" s="4"/>
    </row>
    <row r="139" spans="1:19">
      <c r="A139" s="14" t="s">
        <v>149</v>
      </c>
      <c r="B139" s="56"/>
      <c r="C139" s="4"/>
      <c r="D139" s="14"/>
      <c r="E139" s="56"/>
      <c r="F139" s="4"/>
      <c r="G139" s="14"/>
      <c r="H139" s="56"/>
      <c r="I139" s="56"/>
      <c r="J139" s="56">
        <f t="shared" ref="J139:J202" si="24">SUM(H139:I139)</f>
        <v>0</v>
      </c>
      <c r="K139" s="4">
        <f>[1]Оплата!BE137</f>
        <v>0</v>
      </c>
      <c r="L139" s="14">
        <f>[1]Оплата!AC137</f>
        <v>0</v>
      </c>
      <c r="M139" s="58"/>
      <c r="N139" s="4"/>
      <c r="O139" s="14"/>
      <c r="P139" s="14"/>
      <c r="Q139" s="4">
        <f t="shared" si="18"/>
        <v>0</v>
      </c>
      <c r="R139" s="4" t="str">
        <f t="shared" ref="R139:R202" si="25">A139</f>
        <v>№118а не установлен</v>
      </c>
      <c r="S139" s="4"/>
    </row>
    <row r="140" spans="1:19">
      <c r="A140" s="53" t="s">
        <v>150</v>
      </c>
      <c r="B140" s="54">
        <v>4402.2700000000004</v>
      </c>
      <c r="C140" s="55">
        <v>5258.3</v>
      </c>
      <c r="D140" s="53">
        <v>9660.59</v>
      </c>
      <c r="E140" s="54">
        <v>4560</v>
      </c>
      <c r="F140" s="55">
        <v>5341.28</v>
      </c>
      <c r="G140" s="53">
        <v>9901.2900000000009</v>
      </c>
      <c r="H140" s="54">
        <f>E140-B140</f>
        <v>157.72999999999956</v>
      </c>
      <c r="I140" s="54">
        <f>F140-C140</f>
        <v>82.979999999999563</v>
      </c>
      <c r="J140" s="54">
        <f t="shared" si="24"/>
        <v>240.70999999999913</v>
      </c>
      <c r="K140" s="55">
        <f>[1]Оплата!BE138</f>
        <v>-1557.0126000000027</v>
      </c>
      <c r="L140" s="53">
        <f>[1]Оплата!AC138</f>
        <v>0</v>
      </c>
      <c r="M140" s="54">
        <f>H140*M$6</f>
        <v>1075.718599999997</v>
      </c>
      <c r="N140" s="55">
        <f>I140*N$6</f>
        <v>219.89699999999883</v>
      </c>
      <c r="O140" s="53">
        <f t="shared" ref="O140:O204" si="26">SUM(M140:N140)</f>
        <v>1295.6155999999958</v>
      </c>
      <c r="P140" s="53"/>
      <c r="Q140" s="55">
        <f t="shared" si="18"/>
        <v>-2852.6281999999983</v>
      </c>
      <c r="R140" s="55" t="str">
        <f t="shared" si="25"/>
        <v xml:space="preserve">№119 </v>
      </c>
      <c r="S140" s="4"/>
    </row>
    <row r="141" spans="1:19">
      <c r="A141" s="14" t="s">
        <v>151</v>
      </c>
      <c r="B141" s="56"/>
      <c r="C141" s="4"/>
      <c r="D141" s="14"/>
      <c r="E141" s="56"/>
      <c r="F141" s="4"/>
      <c r="G141" s="14"/>
      <c r="H141" s="56"/>
      <c r="I141" s="56"/>
      <c r="J141" s="56">
        <f t="shared" si="24"/>
        <v>0</v>
      </c>
      <c r="K141" s="4">
        <f>[1]Оплата!BE139</f>
        <v>0</v>
      </c>
      <c r="L141" s="14">
        <f>[1]Оплата!AC139</f>
        <v>0</v>
      </c>
      <c r="M141" s="56"/>
      <c r="N141" s="4"/>
      <c r="O141" s="14"/>
      <c r="P141" s="14"/>
      <c r="Q141" s="4">
        <f t="shared" ref="Q141:Q204" si="27">K141-O141+L141+P141</f>
        <v>0</v>
      </c>
      <c r="R141" s="4" t="str">
        <f t="shared" si="25"/>
        <v>№120  снят</v>
      </c>
      <c r="S141" s="4"/>
    </row>
    <row r="142" spans="1:19">
      <c r="A142" s="53" t="s">
        <v>152</v>
      </c>
      <c r="B142" s="54">
        <v>12467.16</v>
      </c>
      <c r="C142" s="55">
        <v>5273.1</v>
      </c>
      <c r="D142" s="53">
        <v>17740.260000000002</v>
      </c>
      <c r="E142" s="54">
        <v>12467.16</v>
      </c>
      <c r="F142" s="55">
        <v>5273.1</v>
      </c>
      <c r="G142" s="53">
        <v>17740.260000000002</v>
      </c>
      <c r="H142" s="54">
        <f t="shared" ref="H142:I150" si="28">E142-B142</f>
        <v>0</v>
      </c>
      <c r="I142" s="54">
        <f t="shared" si="28"/>
        <v>0</v>
      </c>
      <c r="J142" s="54">
        <f t="shared" si="24"/>
        <v>0</v>
      </c>
      <c r="K142" s="55">
        <f>[1]Оплата!BE140</f>
        <v>7.9999999998108251E-3</v>
      </c>
      <c r="L142" s="53">
        <f>[1]Оплата!AC140</f>
        <v>0</v>
      </c>
      <c r="M142" s="54">
        <f t="shared" ref="M142:N145" si="29">H142*M$6</f>
        <v>0</v>
      </c>
      <c r="N142" s="55">
        <f t="shared" si="29"/>
        <v>0</v>
      </c>
      <c r="O142" s="53">
        <f t="shared" si="26"/>
        <v>0</v>
      </c>
      <c r="P142" s="53"/>
      <c r="Q142" s="55">
        <f t="shared" si="27"/>
        <v>7.9999999998108251E-3</v>
      </c>
      <c r="R142" s="55" t="str">
        <f t="shared" si="25"/>
        <v xml:space="preserve">№121 </v>
      </c>
      <c r="S142" s="4"/>
    </row>
    <row r="143" spans="1:19">
      <c r="A143" s="14" t="s">
        <v>153</v>
      </c>
      <c r="B143" s="56">
        <v>1697.32</v>
      </c>
      <c r="C143" s="4">
        <v>348.87</v>
      </c>
      <c r="D143" s="14">
        <v>2046.19</v>
      </c>
      <c r="E143" s="56">
        <v>1697.33</v>
      </c>
      <c r="F143" s="4">
        <v>348.87</v>
      </c>
      <c r="G143" s="14">
        <v>2046.21</v>
      </c>
      <c r="H143" s="56">
        <f t="shared" si="28"/>
        <v>9.9999999999909051E-3</v>
      </c>
      <c r="I143" s="56">
        <f t="shared" si="28"/>
        <v>0</v>
      </c>
      <c r="J143" s="56">
        <f t="shared" si="24"/>
        <v>9.9999999999909051E-3</v>
      </c>
      <c r="K143" s="4">
        <f>[1]Оплата!BE141</f>
        <v>-5.6548999999995315</v>
      </c>
      <c r="L143" s="14">
        <f>[1]Оплата!AC141</f>
        <v>0</v>
      </c>
      <c r="M143" s="56">
        <f t="shared" si="29"/>
        <v>6.8199999999937977E-2</v>
      </c>
      <c r="N143" s="4">
        <f t="shared" si="29"/>
        <v>0</v>
      </c>
      <c r="O143" s="14">
        <f t="shared" si="26"/>
        <v>6.8199999999937977E-2</v>
      </c>
      <c r="P143" s="14"/>
      <c r="Q143" s="4">
        <f t="shared" si="27"/>
        <v>-5.7230999999994694</v>
      </c>
      <c r="R143" s="4" t="str">
        <f t="shared" si="25"/>
        <v xml:space="preserve">№122 </v>
      </c>
      <c r="S143" s="4"/>
    </row>
    <row r="144" spans="1:19">
      <c r="A144" s="53" t="s">
        <v>154</v>
      </c>
      <c r="B144" s="54">
        <v>1714.97</v>
      </c>
      <c r="C144" s="55">
        <v>356.75</v>
      </c>
      <c r="D144" s="53">
        <v>2071.7200000000003</v>
      </c>
      <c r="E144" s="54">
        <v>1844.3600000000001</v>
      </c>
      <c r="F144" s="55">
        <v>374.43</v>
      </c>
      <c r="G144" s="53">
        <v>2218.8000000000002</v>
      </c>
      <c r="H144" s="54">
        <f t="shared" si="28"/>
        <v>129.3900000000001</v>
      </c>
      <c r="I144" s="54">
        <f t="shared" si="28"/>
        <v>17.680000000000007</v>
      </c>
      <c r="J144" s="54">
        <f t="shared" si="24"/>
        <v>147.07000000000011</v>
      </c>
      <c r="K144" s="55">
        <f>[1]Оплата!BE142</f>
        <v>-907.87799999999947</v>
      </c>
      <c r="L144" s="53">
        <f>[1]Оплата!AC142</f>
        <v>0</v>
      </c>
      <c r="M144" s="54">
        <f t="shared" si="29"/>
        <v>882.43980000000067</v>
      </c>
      <c r="N144" s="55">
        <f t="shared" si="29"/>
        <v>46.852000000000018</v>
      </c>
      <c r="O144" s="53">
        <f t="shared" si="26"/>
        <v>929.29180000000065</v>
      </c>
      <c r="P144" s="53"/>
      <c r="Q144" s="55">
        <f t="shared" si="27"/>
        <v>-1837.1698000000001</v>
      </c>
      <c r="R144" s="55" t="str">
        <f t="shared" si="25"/>
        <v xml:space="preserve">№123 </v>
      </c>
      <c r="S144" s="4"/>
    </row>
    <row r="145" spans="1:19">
      <c r="A145" s="14" t="s">
        <v>155</v>
      </c>
      <c r="B145" s="56">
        <v>9245.92</v>
      </c>
      <c r="C145" s="4">
        <v>1987.42</v>
      </c>
      <c r="D145" s="14">
        <v>11233.34</v>
      </c>
      <c r="E145" s="56">
        <v>9361</v>
      </c>
      <c r="F145" s="4">
        <v>2005.27</v>
      </c>
      <c r="G145" s="14">
        <v>11366.28</v>
      </c>
      <c r="H145" s="56">
        <f t="shared" si="28"/>
        <v>115.07999999999993</v>
      </c>
      <c r="I145" s="56">
        <f t="shared" si="28"/>
        <v>17.849999999999909</v>
      </c>
      <c r="J145" s="56">
        <f t="shared" si="24"/>
        <v>132.92999999999984</v>
      </c>
      <c r="K145" s="4">
        <f>[1]Оплата!BE143</f>
        <v>-780.78549999999882</v>
      </c>
      <c r="L145" s="14">
        <f>[1]Оплата!AC143</f>
        <v>0</v>
      </c>
      <c r="M145" s="56">
        <f t="shared" si="29"/>
        <v>784.84559999999954</v>
      </c>
      <c r="N145" s="4">
        <f t="shared" si="29"/>
        <v>47.30249999999976</v>
      </c>
      <c r="O145" s="14">
        <f t="shared" si="26"/>
        <v>832.14809999999932</v>
      </c>
      <c r="P145" s="14"/>
      <c r="Q145" s="4">
        <f t="shared" si="27"/>
        <v>-1612.933599999998</v>
      </c>
      <c r="R145" s="4" t="str">
        <f t="shared" si="25"/>
        <v xml:space="preserve">№123а </v>
      </c>
      <c r="S145" s="4"/>
    </row>
    <row r="146" spans="1:19">
      <c r="A146" s="53" t="s">
        <v>156</v>
      </c>
      <c r="B146" s="54"/>
      <c r="C146" s="55"/>
      <c r="D146" s="53"/>
      <c r="E146" s="54"/>
      <c r="F146" s="55"/>
      <c r="G146" s="53"/>
      <c r="H146" s="54">
        <f t="shared" si="28"/>
        <v>0</v>
      </c>
      <c r="I146" s="54">
        <f t="shared" si="28"/>
        <v>0</v>
      </c>
      <c r="J146" s="54">
        <f t="shared" si="24"/>
        <v>0</v>
      </c>
      <c r="K146" s="55">
        <f>[1]Оплата!BE144</f>
        <v>498.18489999999997</v>
      </c>
      <c r="L146" s="53">
        <f>[1]Оплата!AC144</f>
        <v>0</v>
      </c>
      <c r="M146" s="54"/>
      <c r="N146" s="55"/>
      <c r="O146" s="53"/>
      <c r="P146" s="53"/>
      <c r="Q146" s="55">
        <f t="shared" si="27"/>
        <v>498.18489999999997</v>
      </c>
      <c r="R146" s="55" t="str">
        <f t="shared" si="25"/>
        <v>№124 сбыт</v>
      </c>
      <c r="S146" s="4"/>
    </row>
    <row r="147" spans="1:19">
      <c r="A147" s="14" t="s">
        <v>157</v>
      </c>
      <c r="B147" s="56">
        <v>3319.37</v>
      </c>
      <c r="C147" s="4">
        <v>1479.78</v>
      </c>
      <c r="D147" s="14">
        <v>4799.24</v>
      </c>
      <c r="E147" s="56">
        <v>3319.51</v>
      </c>
      <c r="F147" s="4">
        <v>1479.78</v>
      </c>
      <c r="G147" s="14">
        <v>4799.38</v>
      </c>
      <c r="H147" s="56">
        <f t="shared" si="28"/>
        <v>0.14000000000032742</v>
      </c>
      <c r="I147" s="56">
        <f t="shared" si="28"/>
        <v>0</v>
      </c>
      <c r="J147" s="56">
        <f t="shared" si="24"/>
        <v>0.14000000000032742</v>
      </c>
      <c r="K147" s="4">
        <f>[1]Оплата!BE145</f>
        <v>2648.7910000000011</v>
      </c>
      <c r="L147" s="14">
        <f>[1]Оплата!AC145</f>
        <v>0</v>
      </c>
      <c r="M147" s="58">
        <f t="shared" ref="M147:N185" si="30">H147*M$6</f>
        <v>0.95480000000223308</v>
      </c>
      <c r="N147" s="4">
        <f t="shared" si="30"/>
        <v>0</v>
      </c>
      <c r="O147" s="14">
        <f t="shared" si="26"/>
        <v>0.95480000000223308</v>
      </c>
      <c r="P147" s="14"/>
      <c r="Q147" s="4">
        <f t="shared" si="27"/>
        <v>2647.8361999999988</v>
      </c>
      <c r="R147" s="4" t="str">
        <f t="shared" si="25"/>
        <v xml:space="preserve">№125 </v>
      </c>
      <c r="S147" s="4"/>
    </row>
    <row r="148" spans="1:19">
      <c r="A148" s="53" t="s">
        <v>158</v>
      </c>
      <c r="B148" s="54">
        <v>4847.03</v>
      </c>
      <c r="C148" s="55">
        <v>1330.63</v>
      </c>
      <c r="D148" s="53">
        <v>6177.66</v>
      </c>
      <c r="E148" s="54">
        <v>5285.1900000000005</v>
      </c>
      <c r="F148" s="55">
        <v>1468.88</v>
      </c>
      <c r="G148" s="53">
        <v>6754.08</v>
      </c>
      <c r="H148" s="54">
        <f t="shared" si="28"/>
        <v>438.16000000000076</v>
      </c>
      <c r="I148" s="54">
        <f t="shared" si="28"/>
        <v>138.25</v>
      </c>
      <c r="J148" s="54">
        <f t="shared" si="24"/>
        <v>576.41000000000076</v>
      </c>
      <c r="K148" s="55">
        <f>[1]Оплата!BE146</f>
        <v>3318.6839000000055</v>
      </c>
      <c r="L148" s="53">
        <f>[1]Оплата!AC146</f>
        <v>0</v>
      </c>
      <c r="M148" s="54">
        <f t="shared" si="30"/>
        <v>2988.2512000000052</v>
      </c>
      <c r="N148" s="55">
        <f t="shared" si="30"/>
        <v>366.36250000000001</v>
      </c>
      <c r="O148" s="53">
        <f t="shared" si="26"/>
        <v>3354.6137000000053</v>
      </c>
      <c r="P148" s="53"/>
      <c r="Q148" s="55">
        <f t="shared" si="27"/>
        <v>-35.929799999999886</v>
      </c>
      <c r="R148" s="55" t="str">
        <f t="shared" si="25"/>
        <v xml:space="preserve">№126\1 </v>
      </c>
      <c r="S148" s="4"/>
    </row>
    <row r="149" spans="1:19">
      <c r="A149" s="14" t="s">
        <v>159</v>
      </c>
      <c r="B149" s="56">
        <v>4979.1400000000003</v>
      </c>
      <c r="C149" s="4">
        <v>2647.36</v>
      </c>
      <c r="D149" s="14">
        <v>7626.6500000000005</v>
      </c>
      <c r="E149" s="56">
        <v>5003.18</v>
      </c>
      <c r="F149" s="4">
        <v>2660.11</v>
      </c>
      <c r="G149" s="14">
        <v>7663.4400000000005</v>
      </c>
      <c r="H149" s="56">
        <f t="shared" si="28"/>
        <v>24.039999999999964</v>
      </c>
      <c r="I149" s="56">
        <f t="shared" si="28"/>
        <v>12.75</v>
      </c>
      <c r="J149" s="56">
        <f t="shared" si="24"/>
        <v>36.789999999999964</v>
      </c>
      <c r="K149" s="4">
        <f>[1]Оплата!BE147</f>
        <v>-6371.1519000000044</v>
      </c>
      <c r="L149" s="14">
        <f>[1]Оплата!AC147</f>
        <v>0</v>
      </c>
      <c r="M149" s="56">
        <f t="shared" si="30"/>
        <v>163.95279999999977</v>
      </c>
      <c r="N149" s="4">
        <f t="shared" si="30"/>
        <v>33.787500000000001</v>
      </c>
      <c r="O149" s="14">
        <f t="shared" si="26"/>
        <v>197.74029999999976</v>
      </c>
      <c r="P149" s="14"/>
      <c r="Q149" s="4">
        <f t="shared" si="27"/>
        <v>-6568.8922000000039</v>
      </c>
      <c r="R149" s="4" t="str">
        <f t="shared" si="25"/>
        <v xml:space="preserve">№126\2 </v>
      </c>
      <c r="S149" s="4"/>
    </row>
    <row r="150" spans="1:19">
      <c r="A150" s="53" t="s">
        <v>160</v>
      </c>
      <c r="B150" s="54">
        <v>91.91</v>
      </c>
      <c r="C150" s="55">
        <v>507.73</v>
      </c>
      <c r="D150" s="53">
        <v>599.66</v>
      </c>
      <c r="E150" s="54">
        <v>92.22</v>
      </c>
      <c r="F150" s="55">
        <v>507.85</v>
      </c>
      <c r="G150" s="53">
        <v>600.09</v>
      </c>
      <c r="H150" s="54">
        <f t="shared" si="28"/>
        <v>0.31000000000000227</v>
      </c>
      <c r="I150" s="54">
        <f t="shared" si="28"/>
        <v>0.12000000000000455</v>
      </c>
      <c r="J150" s="54">
        <f t="shared" si="24"/>
        <v>0.43000000000000682</v>
      </c>
      <c r="K150" s="55">
        <f>[1]Оплата!BE148</f>
        <v>920.13139999999987</v>
      </c>
      <c r="L150" s="53">
        <f>[1]Оплата!AC148</f>
        <v>0</v>
      </c>
      <c r="M150" s="54">
        <f t="shared" si="30"/>
        <v>2.1142000000000154</v>
      </c>
      <c r="N150" s="55">
        <f t="shared" si="30"/>
        <v>0.31800000000001205</v>
      </c>
      <c r="O150" s="53">
        <f t="shared" si="26"/>
        <v>2.4322000000000275</v>
      </c>
      <c r="P150" s="53"/>
      <c r="Q150" s="55">
        <f t="shared" si="27"/>
        <v>917.69919999999979</v>
      </c>
      <c r="R150" s="55" t="str">
        <f t="shared" si="25"/>
        <v xml:space="preserve">№127 </v>
      </c>
      <c r="S150" s="4"/>
    </row>
    <row r="151" spans="1:19">
      <c r="A151" s="14" t="s">
        <v>161</v>
      </c>
      <c r="B151" s="56"/>
      <c r="C151" s="4"/>
      <c r="D151" s="14"/>
      <c r="E151" s="56"/>
      <c r="F151" s="4"/>
      <c r="G151" s="14"/>
      <c r="H151" s="56"/>
      <c r="I151" s="56"/>
      <c r="J151" s="56"/>
      <c r="K151" s="4">
        <f>[1]Оплата!BE149</f>
        <v>711.49490875777678</v>
      </c>
      <c r="L151" s="14">
        <f>[1]Оплата!AC149</f>
        <v>0</v>
      </c>
      <c r="M151" s="56">
        <f t="shared" si="30"/>
        <v>0</v>
      </c>
      <c r="N151" s="4">
        <f t="shared" si="30"/>
        <v>0</v>
      </c>
      <c r="O151" s="14">
        <f t="shared" si="26"/>
        <v>0</v>
      </c>
      <c r="P151" s="14"/>
      <c r="Q151" s="4">
        <f t="shared" si="27"/>
        <v>711.49490875777678</v>
      </c>
      <c r="R151" s="4" t="str">
        <f t="shared" si="25"/>
        <v>№128 сбыт</v>
      </c>
      <c r="S151" s="4"/>
    </row>
    <row r="152" spans="1:19">
      <c r="A152" s="53" t="s">
        <v>162</v>
      </c>
      <c r="B152" s="54">
        <v>37604.792999999998</v>
      </c>
      <c r="C152" s="55">
        <v>16983.483</v>
      </c>
      <c r="D152" s="53">
        <v>54588.275999999998</v>
      </c>
      <c r="E152" s="54">
        <v>38438.357000000004</v>
      </c>
      <c r="F152" s="55">
        <v>17434.868999999999</v>
      </c>
      <c r="G152" s="53">
        <v>55873.226000000002</v>
      </c>
      <c r="H152" s="54">
        <f>E152-B152</f>
        <v>833.56400000000576</v>
      </c>
      <c r="I152" s="54">
        <f>F152-C152</f>
        <v>451.3859999999986</v>
      </c>
      <c r="J152" s="54">
        <f>SUM(H152:I152)</f>
        <v>1284.9500000000044</v>
      </c>
      <c r="K152" s="55">
        <f>[1]Оплата!BE150</f>
        <v>-11459.656319999995</v>
      </c>
      <c r="L152" s="53">
        <f>[1]Оплата!AC150</f>
        <v>11500</v>
      </c>
      <c r="M152" s="54">
        <f t="shared" si="30"/>
        <v>5684.9064800000397</v>
      </c>
      <c r="N152" s="55">
        <f t="shared" si="30"/>
        <v>1196.1728999999962</v>
      </c>
      <c r="O152" s="53">
        <f t="shared" si="26"/>
        <v>6881.0793800000356</v>
      </c>
      <c r="P152" s="53"/>
      <c r="Q152" s="55">
        <f t="shared" si="27"/>
        <v>-6840.7357000000302</v>
      </c>
      <c r="R152" s="55" t="str">
        <f t="shared" si="25"/>
        <v>№129</v>
      </c>
      <c r="S152" s="4"/>
    </row>
    <row r="153" spans="1:19">
      <c r="A153" s="14" t="s">
        <v>163</v>
      </c>
      <c r="B153" s="56"/>
      <c r="C153" s="4"/>
      <c r="D153" s="14"/>
      <c r="E153" s="56"/>
      <c r="F153" s="4"/>
      <c r="G153" s="14"/>
      <c r="H153" s="56"/>
      <c r="I153" s="56"/>
      <c r="J153" s="56"/>
      <c r="K153" s="4">
        <f>[1]Оплата!BE151</f>
        <v>1.5999999977793777E-3</v>
      </c>
      <c r="L153" s="14">
        <f>[1]Оплата!AC151</f>
        <v>0</v>
      </c>
      <c r="M153" s="56">
        <f t="shared" si="30"/>
        <v>0</v>
      </c>
      <c r="N153" s="4">
        <f t="shared" si="30"/>
        <v>0</v>
      </c>
      <c r="O153" s="14">
        <f t="shared" si="26"/>
        <v>0</v>
      </c>
      <c r="P153" s="14"/>
      <c r="Q153" s="4">
        <f t="shared" si="27"/>
        <v>1.5999999977793777E-3</v>
      </c>
      <c r="R153" s="4" t="str">
        <f t="shared" si="25"/>
        <v>№130 сбыт</v>
      </c>
      <c r="S153" s="4"/>
    </row>
    <row r="154" spans="1:19">
      <c r="A154" s="53" t="s">
        <v>164</v>
      </c>
      <c r="B154" s="54">
        <v>62863.75</v>
      </c>
      <c r="C154" s="55">
        <v>30020.65</v>
      </c>
      <c r="D154" s="53">
        <v>92884.41</v>
      </c>
      <c r="E154" s="54">
        <v>63356.810000000005</v>
      </c>
      <c r="F154" s="55">
        <v>30168.99</v>
      </c>
      <c r="G154" s="53">
        <v>93525.81</v>
      </c>
      <c r="H154" s="54">
        <f t="shared" ref="H154:I185" si="31">E154-B154</f>
        <v>493.06000000000495</v>
      </c>
      <c r="I154" s="54">
        <f t="shared" si="31"/>
        <v>148.34000000000015</v>
      </c>
      <c r="J154" s="54">
        <f t="shared" si="24"/>
        <v>641.40000000000509</v>
      </c>
      <c r="K154" s="55">
        <f>[1]Оплата!BE152</f>
        <v>-5684.2297000000017</v>
      </c>
      <c r="L154" s="53">
        <f>[1]Оплата!AC152</f>
        <v>0</v>
      </c>
      <c r="M154" s="54">
        <f t="shared" si="30"/>
        <v>3362.6692000000339</v>
      </c>
      <c r="N154" s="55">
        <f t="shared" si="30"/>
        <v>393.1010000000004</v>
      </c>
      <c r="O154" s="53">
        <f t="shared" si="26"/>
        <v>3755.7702000000345</v>
      </c>
      <c r="P154" s="53"/>
      <c r="Q154" s="55">
        <f t="shared" si="27"/>
        <v>-9439.9999000000353</v>
      </c>
      <c r="R154" s="55" t="str">
        <f t="shared" si="25"/>
        <v xml:space="preserve">№131 </v>
      </c>
      <c r="S154" s="4"/>
    </row>
    <row r="155" spans="1:19">
      <c r="A155" s="14" t="s">
        <v>165</v>
      </c>
      <c r="B155" s="56">
        <v>3608.31</v>
      </c>
      <c r="C155" s="4">
        <v>1110.48</v>
      </c>
      <c r="D155" s="14">
        <v>4718.8</v>
      </c>
      <c r="E155" s="56">
        <v>3687.16</v>
      </c>
      <c r="F155" s="4">
        <v>1124.6200000000001</v>
      </c>
      <c r="G155" s="14">
        <v>4811.79</v>
      </c>
      <c r="H155" s="56">
        <f t="shared" si="31"/>
        <v>78.849999999999909</v>
      </c>
      <c r="I155" s="56">
        <f t="shared" si="31"/>
        <v>14.1400000000001</v>
      </c>
      <c r="J155" s="56">
        <f t="shared" si="24"/>
        <v>92.990000000000009</v>
      </c>
      <c r="K155" s="4">
        <f>[1]Оплата!BE153</f>
        <v>167.26299999999941</v>
      </c>
      <c r="L155" s="14">
        <f>[1]Оплата!AC153</f>
        <v>0</v>
      </c>
      <c r="M155" s="58">
        <f t="shared" si="30"/>
        <v>537.75699999999938</v>
      </c>
      <c r="N155" s="4">
        <f t="shared" si="30"/>
        <v>37.471000000000267</v>
      </c>
      <c r="O155" s="14">
        <f t="shared" si="26"/>
        <v>575.22799999999961</v>
      </c>
      <c r="P155" s="14"/>
      <c r="Q155" s="4">
        <f t="shared" si="27"/>
        <v>-407.9650000000002</v>
      </c>
      <c r="R155" s="4" t="str">
        <f t="shared" si="25"/>
        <v xml:space="preserve">№132 </v>
      </c>
      <c r="S155" s="4"/>
    </row>
    <row r="156" spans="1:19">
      <c r="A156" s="53" t="s">
        <v>166</v>
      </c>
      <c r="B156" s="54">
        <v>2751.37</v>
      </c>
      <c r="C156" s="55">
        <v>3409.81</v>
      </c>
      <c r="D156" s="53">
        <v>6161.1900000000005</v>
      </c>
      <c r="E156" s="54">
        <v>2858.21</v>
      </c>
      <c r="F156" s="55">
        <v>3430.42</v>
      </c>
      <c r="G156" s="53">
        <v>6288.63</v>
      </c>
      <c r="H156" s="54">
        <f t="shared" si="31"/>
        <v>106.84000000000015</v>
      </c>
      <c r="I156" s="54">
        <f t="shared" si="31"/>
        <v>20.610000000000127</v>
      </c>
      <c r="J156" s="54">
        <f t="shared" si="24"/>
        <v>127.45000000000027</v>
      </c>
      <c r="K156" s="55">
        <f>[1]Оплата!BE154</f>
        <v>-332.22869999999853</v>
      </c>
      <c r="L156" s="53">
        <f>[1]Оплата!AC154</f>
        <v>0</v>
      </c>
      <c r="M156" s="54">
        <f t="shared" si="30"/>
        <v>728.64880000000107</v>
      </c>
      <c r="N156" s="55">
        <f t="shared" si="30"/>
        <v>54.616500000000336</v>
      </c>
      <c r="O156" s="53">
        <f t="shared" si="26"/>
        <v>783.26530000000139</v>
      </c>
      <c r="P156" s="53"/>
      <c r="Q156" s="55">
        <f t="shared" si="27"/>
        <v>-1115.4939999999999</v>
      </c>
      <c r="R156" s="55" t="str">
        <f t="shared" si="25"/>
        <v xml:space="preserve">№133 </v>
      </c>
      <c r="S156" s="4"/>
    </row>
    <row r="157" spans="1:19">
      <c r="A157" s="14" t="s">
        <v>167</v>
      </c>
      <c r="B157" s="56">
        <v>2758.76</v>
      </c>
      <c r="C157" s="4">
        <v>1085.9100000000001</v>
      </c>
      <c r="D157" s="14">
        <v>3844.7000000000003</v>
      </c>
      <c r="E157" s="56">
        <v>2778.35</v>
      </c>
      <c r="F157" s="4">
        <v>1093.6600000000001</v>
      </c>
      <c r="G157" s="14">
        <v>3872.04</v>
      </c>
      <c r="H157" s="56">
        <f t="shared" si="31"/>
        <v>19.589999999999691</v>
      </c>
      <c r="I157" s="56">
        <f t="shared" si="31"/>
        <v>7.75</v>
      </c>
      <c r="J157" s="56">
        <f t="shared" si="24"/>
        <v>27.339999999999691</v>
      </c>
      <c r="K157" s="4">
        <f>[1]Оплата!BE155</f>
        <v>290.54759999999931</v>
      </c>
      <c r="L157" s="14">
        <f>[1]Оплата!AC155</f>
        <v>0</v>
      </c>
      <c r="M157" s="56">
        <f t="shared" si="30"/>
        <v>133.6037999999979</v>
      </c>
      <c r="N157" s="4">
        <f t="shared" si="30"/>
        <v>20.537499999999998</v>
      </c>
      <c r="O157" s="14">
        <f t="shared" si="26"/>
        <v>154.1412999999979</v>
      </c>
      <c r="P157" s="14"/>
      <c r="Q157" s="4">
        <f t="shared" si="27"/>
        <v>136.40630000000141</v>
      </c>
      <c r="R157" s="4" t="str">
        <f t="shared" si="25"/>
        <v xml:space="preserve">№134 </v>
      </c>
      <c r="S157" s="4"/>
    </row>
    <row r="158" spans="1:19">
      <c r="A158" s="53" t="s">
        <v>168</v>
      </c>
      <c r="B158" s="54">
        <v>2351.15</v>
      </c>
      <c r="C158" s="55">
        <v>1242.1000000000001</v>
      </c>
      <c r="D158" s="53">
        <v>3593.27</v>
      </c>
      <c r="E158" s="54">
        <v>2403.42</v>
      </c>
      <c r="F158" s="55">
        <v>1277.1200000000001</v>
      </c>
      <c r="G158" s="53">
        <v>3680.57</v>
      </c>
      <c r="H158" s="54">
        <f t="shared" si="31"/>
        <v>52.269999999999982</v>
      </c>
      <c r="I158" s="54">
        <f t="shared" si="31"/>
        <v>35.019999999999982</v>
      </c>
      <c r="J158" s="54">
        <f t="shared" si="24"/>
        <v>87.289999999999964</v>
      </c>
      <c r="K158" s="55">
        <f>[1]Оплата!BE156</f>
        <v>-2587.6523000000002</v>
      </c>
      <c r="L158" s="53">
        <f>[1]Оплата!AC156</f>
        <v>0</v>
      </c>
      <c r="M158" s="54">
        <f t="shared" si="30"/>
        <v>356.48139999999989</v>
      </c>
      <c r="N158" s="55">
        <f t="shared" si="30"/>
        <v>92.802999999999955</v>
      </c>
      <c r="O158" s="53">
        <f t="shared" si="26"/>
        <v>449.28439999999983</v>
      </c>
      <c r="P158" s="53"/>
      <c r="Q158" s="55">
        <f t="shared" si="27"/>
        <v>-3036.9367000000002</v>
      </c>
      <c r="R158" s="55" t="str">
        <f t="shared" si="25"/>
        <v xml:space="preserve">№135 </v>
      </c>
      <c r="S158" s="4"/>
    </row>
    <row r="159" spans="1:19">
      <c r="A159" s="14" t="s">
        <v>169</v>
      </c>
      <c r="B159" s="56">
        <v>1738.73</v>
      </c>
      <c r="C159" s="4">
        <v>1336.72</v>
      </c>
      <c r="D159" s="14">
        <v>3075.4500000000003</v>
      </c>
      <c r="E159" s="56">
        <v>1756.73</v>
      </c>
      <c r="F159" s="4">
        <v>1343.75</v>
      </c>
      <c r="G159" s="14">
        <v>3100.48</v>
      </c>
      <c r="H159" s="56">
        <f t="shared" si="31"/>
        <v>18</v>
      </c>
      <c r="I159" s="56">
        <f t="shared" si="31"/>
        <v>7.0299999999999727</v>
      </c>
      <c r="J159" s="56">
        <f t="shared" si="24"/>
        <v>25.029999999999973</v>
      </c>
      <c r="K159" s="4">
        <f>[1]Оплата!BE157</f>
        <v>9453.1139999999996</v>
      </c>
      <c r="L159" s="14">
        <f>[1]Оплата!AC157</f>
        <v>0</v>
      </c>
      <c r="M159" s="56">
        <f t="shared" si="30"/>
        <v>122.76</v>
      </c>
      <c r="N159" s="4">
        <f t="shared" si="30"/>
        <v>18.629499999999926</v>
      </c>
      <c r="O159" s="14">
        <f t="shared" si="26"/>
        <v>141.38949999999994</v>
      </c>
      <c r="P159" s="14"/>
      <c r="Q159" s="4">
        <f t="shared" si="27"/>
        <v>9311.7245000000003</v>
      </c>
      <c r="R159" s="4" t="str">
        <f t="shared" si="25"/>
        <v xml:space="preserve">№136 </v>
      </c>
      <c r="S159" s="4"/>
    </row>
    <row r="160" spans="1:19">
      <c r="A160" s="53" t="s">
        <v>170</v>
      </c>
      <c r="B160" s="54">
        <v>2456.8200000000002</v>
      </c>
      <c r="C160" s="55">
        <v>1066.74</v>
      </c>
      <c r="D160" s="53">
        <v>3523.56</v>
      </c>
      <c r="E160" s="54">
        <v>2482.36</v>
      </c>
      <c r="F160" s="55">
        <v>1075.1400000000001</v>
      </c>
      <c r="G160" s="53">
        <v>3557.51</v>
      </c>
      <c r="H160" s="54">
        <f t="shared" si="31"/>
        <v>25.539999999999964</v>
      </c>
      <c r="I160" s="54">
        <f t="shared" si="31"/>
        <v>8.4000000000000909</v>
      </c>
      <c r="J160" s="54">
        <f t="shared" si="24"/>
        <v>33.940000000000055</v>
      </c>
      <c r="K160" s="55">
        <f>[1]Оплата!BE158</f>
        <v>-108.68530000000072</v>
      </c>
      <c r="L160" s="53">
        <f>[1]Оплата!AC158</f>
        <v>0</v>
      </c>
      <c r="M160" s="54">
        <f t="shared" si="30"/>
        <v>174.18279999999976</v>
      </c>
      <c r="N160" s="55">
        <f t="shared" si="30"/>
        <v>22.26000000000024</v>
      </c>
      <c r="O160" s="53">
        <f t="shared" si="26"/>
        <v>196.44280000000001</v>
      </c>
      <c r="P160" s="53"/>
      <c r="Q160" s="55">
        <f t="shared" si="27"/>
        <v>-305.1281000000007</v>
      </c>
      <c r="R160" s="55" t="str">
        <f t="shared" si="25"/>
        <v>№137</v>
      </c>
      <c r="S160" s="4"/>
    </row>
    <row r="161" spans="1:19">
      <c r="A161" s="14" t="s">
        <v>171</v>
      </c>
      <c r="B161" s="56">
        <v>8464.380000000001</v>
      </c>
      <c r="C161" s="4">
        <v>1682.3600000000001</v>
      </c>
      <c r="D161" s="14">
        <v>10146.76</v>
      </c>
      <c r="E161" s="56">
        <v>8813.64</v>
      </c>
      <c r="F161" s="4">
        <v>1742.14</v>
      </c>
      <c r="G161" s="14">
        <v>10555.81</v>
      </c>
      <c r="H161" s="56">
        <f t="shared" si="31"/>
        <v>349.2599999999984</v>
      </c>
      <c r="I161" s="56">
        <f t="shared" si="31"/>
        <v>59.779999999999973</v>
      </c>
      <c r="J161" s="56">
        <f t="shared" si="24"/>
        <v>409.03999999999837</v>
      </c>
      <c r="K161" s="4">
        <f>[1]Оплата!BE159</f>
        <v>-1268.5003000000065</v>
      </c>
      <c r="L161" s="14">
        <f>[1]Оплата!AC159</f>
        <v>1500</v>
      </c>
      <c r="M161" s="56">
        <f t="shared" si="30"/>
        <v>2381.953199999989</v>
      </c>
      <c r="N161" s="4">
        <f t="shared" si="30"/>
        <v>158.41699999999992</v>
      </c>
      <c r="O161" s="14">
        <f t="shared" si="26"/>
        <v>2540.3701999999889</v>
      </c>
      <c r="P161" s="14"/>
      <c r="Q161" s="4">
        <f t="shared" si="27"/>
        <v>-2308.8704999999954</v>
      </c>
      <c r="R161" s="4" t="str">
        <f t="shared" si="25"/>
        <v>№138</v>
      </c>
      <c r="S161" s="4"/>
    </row>
    <row r="162" spans="1:19">
      <c r="A162" s="53" t="s">
        <v>172</v>
      </c>
      <c r="B162" s="54">
        <v>6590.96</v>
      </c>
      <c r="C162" s="55">
        <v>4504.07</v>
      </c>
      <c r="D162" s="53">
        <v>11095.04</v>
      </c>
      <c r="E162" s="54">
        <v>7039.78</v>
      </c>
      <c r="F162" s="55">
        <v>4694.57</v>
      </c>
      <c r="G162" s="53">
        <v>11734.35</v>
      </c>
      <c r="H162" s="54">
        <f t="shared" si="31"/>
        <v>448.81999999999971</v>
      </c>
      <c r="I162" s="54">
        <f t="shared" si="31"/>
        <v>190.5</v>
      </c>
      <c r="J162" s="54">
        <f t="shared" si="24"/>
        <v>639.31999999999971</v>
      </c>
      <c r="K162" s="55">
        <f>[1]Оплата!BE160</f>
        <v>1329.3511000000003</v>
      </c>
      <c r="L162" s="53">
        <f>[1]Оплата!AC160</f>
        <v>0</v>
      </c>
      <c r="M162" s="54">
        <f t="shared" si="30"/>
        <v>3060.9523999999983</v>
      </c>
      <c r="N162" s="55">
        <f t="shared" si="30"/>
        <v>504.82499999999999</v>
      </c>
      <c r="O162" s="53">
        <f t="shared" si="26"/>
        <v>3565.7773999999981</v>
      </c>
      <c r="P162" s="53"/>
      <c r="Q162" s="55">
        <f t="shared" si="27"/>
        <v>-2236.4262999999978</v>
      </c>
      <c r="R162" s="55" t="str">
        <f t="shared" si="25"/>
        <v xml:space="preserve">№139 </v>
      </c>
      <c r="S162" s="4"/>
    </row>
    <row r="163" spans="1:19">
      <c r="A163" s="14" t="s">
        <v>173</v>
      </c>
      <c r="B163" s="56">
        <v>18018.260000000002</v>
      </c>
      <c r="C163" s="4">
        <v>9199.18</v>
      </c>
      <c r="D163" s="14">
        <v>27217.45</v>
      </c>
      <c r="E163" s="56">
        <v>18136.400000000001</v>
      </c>
      <c r="F163" s="4">
        <v>9238.9</v>
      </c>
      <c r="G163" s="14">
        <v>27375.31</v>
      </c>
      <c r="H163" s="56">
        <f t="shared" si="31"/>
        <v>118.13999999999942</v>
      </c>
      <c r="I163" s="56">
        <f t="shared" si="31"/>
        <v>39.719999999999345</v>
      </c>
      <c r="J163" s="56">
        <f t="shared" si="24"/>
        <v>157.85999999999876</v>
      </c>
      <c r="K163" s="4">
        <f>[1]Оплата!BE161</f>
        <v>-2650.005700000007</v>
      </c>
      <c r="L163" s="14">
        <f>[1]Оплата!AC161</f>
        <v>2600</v>
      </c>
      <c r="M163" s="58">
        <f t="shared" si="30"/>
        <v>805.7147999999961</v>
      </c>
      <c r="N163" s="4">
        <f t="shared" si="30"/>
        <v>105.25799999999826</v>
      </c>
      <c r="O163" s="14">
        <f t="shared" si="26"/>
        <v>910.97279999999432</v>
      </c>
      <c r="P163" s="14"/>
      <c r="Q163" s="4">
        <f t="shared" si="27"/>
        <v>-960.97850000000108</v>
      </c>
      <c r="R163" s="4" t="str">
        <f t="shared" si="25"/>
        <v xml:space="preserve">№140 </v>
      </c>
      <c r="S163" s="4"/>
    </row>
    <row r="164" spans="1:19">
      <c r="A164" s="53" t="s">
        <v>174</v>
      </c>
      <c r="B164" s="54">
        <v>9458.630000000001</v>
      </c>
      <c r="C164" s="55">
        <v>4799.5</v>
      </c>
      <c r="D164" s="53">
        <v>14258.14</v>
      </c>
      <c r="E164" s="54">
        <v>9532.94</v>
      </c>
      <c r="F164" s="55">
        <v>4818.32</v>
      </c>
      <c r="G164" s="53">
        <v>14351.27</v>
      </c>
      <c r="H164" s="54">
        <f t="shared" si="31"/>
        <v>74.309999999999491</v>
      </c>
      <c r="I164" s="54">
        <f t="shared" si="31"/>
        <v>18.819999999999709</v>
      </c>
      <c r="J164" s="54">
        <f t="shared" si="24"/>
        <v>93.1299999999992</v>
      </c>
      <c r="K164" s="55">
        <f>[1]Оплата!BE162</f>
        <v>-21426.9591</v>
      </c>
      <c r="L164" s="53">
        <f>[1]Оплата!AC162</f>
        <v>0</v>
      </c>
      <c r="M164" s="54">
        <f t="shared" si="30"/>
        <v>506.79419999999652</v>
      </c>
      <c r="N164" s="55">
        <f t="shared" si="30"/>
        <v>49.87299999999923</v>
      </c>
      <c r="O164" s="53">
        <f t="shared" si="26"/>
        <v>556.66719999999577</v>
      </c>
      <c r="P164" s="53"/>
      <c r="Q164" s="55">
        <f t="shared" si="27"/>
        <v>-21983.626299999996</v>
      </c>
      <c r="R164" s="55" t="str">
        <f t="shared" si="25"/>
        <v xml:space="preserve">№141\1 </v>
      </c>
      <c r="S164" s="4"/>
    </row>
    <row r="165" spans="1:19">
      <c r="A165" s="14" t="s">
        <v>175</v>
      </c>
      <c r="B165" s="56">
        <v>3247.63</v>
      </c>
      <c r="C165" s="4">
        <v>748.32</v>
      </c>
      <c r="D165" s="14">
        <v>3995.96</v>
      </c>
      <c r="E165" s="56">
        <v>3320.25</v>
      </c>
      <c r="F165" s="4">
        <v>765.71</v>
      </c>
      <c r="G165" s="14">
        <v>4085.9700000000003</v>
      </c>
      <c r="H165" s="56">
        <f t="shared" si="31"/>
        <v>72.619999999999891</v>
      </c>
      <c r="I165" s="56">
        <f t="shared" si="31"/>
        <v>17.389999999999986</v>
      </c>
      <c r="J165" s="56">
        <f t="shared" si="24"/>
        <v>90.009999999999877</v>
      </c>
      <c r="K165" s="4">
        <f>[1]Оплата!BE163</f>
        <v>15651.846800000001</v>
      </c>
      <c r="L165" s="14">
        <f>[1]Оплата!AC163</f>
        <v>0</v>
      </c>
      <c r="M165" s="56">
        <f t="shared" si="30"/>
        <v>495.2683999999993</v>
      </c>
      <c r="N165" s="4">
        <f t="shared" si="30"/>
        <v>46.083499999999965</v>
      </c>
      <c r="O165" s="14">
        <f t="shared" si="26"/>
        <v>541.35189999999932</v>
      </c>
      <c r="P165" s="14"/>
      <c r="Q165" s="4">
        <f t="shared" si="27"/>
        <v>15110.494900000002</v>
      </c>
      <c r="R165" s="4" t="str">
        <f t="shared" si="25"/>
        <v xml:space="preserve">№141\2 </v>
      </c>
      <c r="S165" s="4"/>
    </row>
    <row r="166" spans="1:19">
      <c r="A166" s="53" t="s">
        <v>176</v>
      </c>
      <c r="B166" s="54">
        <v>324.09000000000003</v>
      </c>
      <c r="C166" s="55">
        <v>705.7</v>
      </c>
      <c r="D166" s="53">
        <v>1029.8</v>
      </c>
      <c r="E166" s="54">
        <v>359.13</v>
      </c>
      <c r="F166" s="55">
        <v>710.36</v>
      </c>
      <c r="G166" s="53">
        <v>1069.5</v>
      </c>
      <c r="H166" s="54">
        <f t="shared" si="31"/>
        <v>35.039999999999964</v>
      </c>
      <c r="I166" s="54">
        <f t="shared" si="31"/>
        <v>4.6599999999999682</v>
      </c>
      <c r="J166" s="54">
        <f t="shared" si="24"/>
        <v>39.699999999999932</v>
      </c>
      <c r="K166" s="55">
        <f>[1]Оплата!BE164</f>
        <v>782.36969999999985</v>
      </c>
      <c r="L166" s="53">
        <f>[1]Оплата!AC164</f>
        <v>0</v>
      </c>
      <c r="M166" s="54">
        <f t="shared" si="30"/>
        <v>238.97279999999975</v>
      </c>
      <c r="N166" s="55">
        <f t="shared" si="30"/>
        <v>12.348999999999915</v>
      </c>
      <c r="O166" s="53">
        <f t="shared" si="26"/>
        <v>251.32179999999966</v>
      </c>
      <c r="P166" s="53"/>
      <c r="Q166" s="55">
        <f t="shared" si="27"/>
        <v>531.04790000000025</v>
      </c>
      <c r="R166" s="55" t="str">
        <f t="shared" si="25"/>
        <v xml:space="preserve">№142 </v>
      </c>
      <c r="S166" s="4"/>
    </row>
    <row r="167" spans="1:19">
      <c r="A167" s="14" t="s">
        <v>177</v>
      </c>
      <c r="B167" s="56">
        <v>11.39</v>
      </c>
      <c r="C167" s="4">
        <v>5.36</v>
      </c>
      <c r="D167" s="14">
        <v>16.760000000000002</v>
      </c>
      <c r="E167" s="56">
        <v>11.39</v>
      </c>
      <c r="F167" s="4">
        <v>5.36</v>
      </c>
      <c r="G167" s="14">
        <v>16.760000000000002</v>
      </c>
      <c r="H167" s="56">
        <f t="shared" si="31"/>
        <v>0</v>
      </c>
      <c r="I167" s="56">
        <f t="shared" si="31"/>
        <v>0</v>
      </c>
      <c r="J167" s="56">
        <f t="shared" si="24"/>
        <v>0</v>
      </c>
      <c r="K167" s="4">
        <f>[1]Оплата!BE165</f>
        <v>-56.552300000000017</v>
      </c>
      <c r="L167" s="14">
        <f>[1]Оплата!AC165</f>
        <v>0</v>
      </c>
      <c r="M167" s="56">
        <f t="shared" si="30"/>
        <v>0</v>
      </c>
      <c r="N167" s="4">
        <f t="shared" si="30"/>
        <v>0</v>
      </c>
      <c r="O167" s="14">
        <f t="shared" si="26"/>
        <v>0</v>
      </c>
      <c r="P167" s="14"/>
      <c r="Q167" s="4">
        <f t="shared" si="27"/>
        <v>-56.552300000000017</v>
      </c>
      <c r="R167" s="4" t="str">
        <f t="shared" si="25"/>
        <v xml:space="preserve">№143 </v>
      </c>
      <c r="S167" s="4"/>
    </row>
    <row r="168" spans="1:19">
      <c r="A168" s="53" t="s">
        <v>178</v>
      </c>
      <c r="B168" s="54">
        <v>564.27</v>
      </c>
      <c r="C168" s="55">
        <v>228.5</v>
      </c>
      <c r="D168" s="53">
        <v>792.79</v>
      </c>
      <c r="E168" s="54">
        <v>564.27</v>
      </c>
      <c r="F168" s="55">
        <v>228.5</v>
      </c>
      <c r="G168" s="53">
        <v>792.79</v>
      </c>
      <c r="H168" s="54">
        <f t="shared" si="31"/>
        <v>0</v>
      </c>
      <c r="I168" s="54">
        <f t="shared" si="31"/>
        <v>0</v>
      </c>
      <c r="J168" s="54">
        <f t="shared" si="24"/>
        <v>0</v>
      </c>
      <c r="K168" s="55">
        <f>[1]Оплата!BE166</f>
        <v>-43.067399999999836</v>
      </c>
      <c r="L168" s="53">
        <f>[1]Оплата!AC166</f>
        <v>0</v>
      </c>
      <c r="M168" s="54">
        <f t="shared" si="30"/>
        <v>0</v>
      </c>
      <c r="N168" s="55">
        <f t="shared" si="30"/>
        <v>0</v>
      </c>
      <c r="O168" s="53">
        <f t="shared" si="26"/>
        <v>0</v>
      </c>
      <c r="P168" s="53"/>
      <c r="Q168" s="55">
        <f t="shared" si="27"/>
        <v>-43.067399999999836</v>
      </c>
      <c r="R168" s="55" t="str">
        <f t="shared" si="25"/>
        <v>№143а</v>
      </c>
      <c r="S168" s="4"/>
    </row>
    <row r="169" spans="1:19">
      <c r="A169" s="14" t="s">
        <v>179</v>
      </c>
      <c r="B169" s="56">
        <v>7698.8</v>
      </c>
      <c r="C169" s="4">
        <v>5408.57</v>
      </c>
      <c r="D169" s="14">
        <v>13107.4</v>
      </c>
      <c r="E169" s="56">
        <v>7783.34</v>
      </c>
      <c r="F169" s="4">
        <v>5439.27</v>
      </c>
      <c r="G169" s="14">
        <v>13222.64</v>
      </c>
      <c r="H169" s="56">
        <f t="shared" si="31"/>
        <v>84.539999999999964</v>
      </c>
      <c r="I169" s="56">
        <f t="shared" si="31"/>
        <v>30.700000000000728</v>
      </c>
      <c r="J169" s="56">
        <f t="shared" si="24"/>
        <v>115.24000000000069</v>
      </c>
      <c r="K169" s="4">
        <f>[1]Оплата!BE167</f>
        <v>-468.70250000000135</v>
      </c>
      <c r="L169" s="14">
        <f>[1]Оплата!AC167</f>
        <v>0</v>
      </c>
      <c r="M169" s="56">
        <f t="shared" si="30"/>
        <v>576.56279999999981</v>
      </c>
      <c r="N169" s="4">
        <f t="shared" si="30"/>
        <v>81.355000000001922</v>
      </c>
      <c r="O169" s="14">
        <f t="shared" si="26"/>
        <v>657.91780000000176</v>
      </c>
      <c r="P169" s="14"/>
      <c r="Q169" s="4">
        <f t="shared" si="27"/>
        <v>-1126.6203000000032</v>
      </c>
      <c r="R169" s="4" t="str">
        <f t="shared" si="25"/>
        <v xml:space="preserve">№144 </v>
      </c>
      <c r="S169" s="4"/>
    </row>
    <row r="170" spans="1:19">
      <c r="A170" s="53" t="s">
        <v>180</v>
      </c>
      <c r="B170" s="54">
        <v>2626.62</v>
      </c>
      <c r="C170" s="55">
        <v>2763.56</v>
      </c>
      <c r="D170" s="53">
        <v>5390.18</v>
      </c>
      <c r="E170" s="54">
        <v>2724.19</v>
      </c>
      <c r="F170" s="55">
        <v>2786.27</v>
      </c>
      <c r="G170" s="53">
        <v>5510.47</v>
      </c>
      <c r="H170" s="54">
        <f t="shared" si="31"/>
        <v>97.570000000000164</v>
      </c>
      <c r="I170" s="54">
        <f t="shared" si="31"/>
        <v>22.710000000000036</v>
      </c>
      <c r="J170" s="54">
        <f t="shared" si="24"/>
        <v>120.2800000000002</v>
      </c>
      <c r="K170" s="55">
        <f>[1]Оплата!BE168</f>
        <v>-6730.7655000000086</v>
      </c>
      <c r="L170" s="53">
        <f>[1]Оплата!AC168</f>
        <v>0</v>
      </c>
      <c r="M170" s="54">
        <f t="shared" si="30"/>
        <v>665.42740000000117</v>
      </c>
      <c r="N170" s="55">
        <f t="shared" si="30"/>
        <v>60.181500000000092</v>
      </c>
      <c r="O170" s="53">
        <f t="shared" si="26"/>
        <v>725.60890000000131</v>
      </c>
      <c r="P170" s="53"/>
      <c r="Q170" s="55">
        <f t="shared" si="27"/>
        <v>-7456.3744000000097</v>
      </c>
      <c r="R170" s="55" t="str">
        <f t="shared" si="25"/>
        <v xml:space="preserve">№145\1 </v>
      </c>
      <c r="S170" s="4"/>
    </row>
    <row r="171" spans="1:19">
      <c r="A171" s="14" t="s">
        <v>181</v>
      </c>
      <c r="B171" s="56">
        <v>5339.4000000000005</v>
      </c>
      <c r="C171" s="4">
        <v>2589.5700000000002</v>
      </c>
      <c r="D171" s="14">
        <v>7929.0700000000006</v>
      </c>
      <c r="E171" s="56">
        <v>5468.21</v>
      </c>
      <c r="F171" s="4">
        <v>2618.59</v>
      </c>
      <c r="G171" s="14">
        <v>8086.9000000000005</v>
      </c>
      <c r="H171" s="56">
        <f t="shared" si="31"/>
        <v>128.80999999999949</v>
      </c>
      <c r="I171" s="56">
        <f t="shared" si="31"/>
        <v>29.019999999999982</v>
      </c>
      <c r="J171" s="56">
        <f t="shared" si="24"/>
        <v>157.82999999999947</v>
      </c>
      <c r="K171" s="4">
        <f>[1]Оплата!BE169</f>
        <v>5403.3729999999987</v>
      </c>
      <c r="L171" s="14">
        <f>[1]Оплата!AC169</f>
        <v>1328</v>
      </c>
      <c r="M171" s="58">
        <f t="shared" si="30"/>
        <v>878.48419999999658</v>
      </c>
      <c r="N171" s="4">
        <f t="shared" si="30"/>
        <v>76.902999999999949</v>
      </c>
      <c r="O171" s="14">
        <f t="shared" si="26"/>
        <v>955.38719999999648</v>
      </c>
      <c r="P171" s="14"/>
      <c r="Q171" s="4">
        <f t="shared" si="27"/>
        <v>5775.9858000000022</v>
      </c>
      <c r="R171" s="4" t="str">
        <f t="shared" si="25"/>
        <v>№145\2</v>
      </c>
      <c r="S171" s="4"/>
    </row>
    <row r="172" spans="1:19">
      <c r="A172" s="53" t="s">
        <v>182</v>
      </c>
      <c r="B172" s="54">
        <v>9010.11</v>
      </c>
      <c r="C172" s="55">
        <v>4624.3599999999997</v>
      </c>
      <c r="D172" s="53">
        <v>13634.470000000001</v>
      </c>
      <c r="E172" s="54">
        <v>9018.41</v>
      </c>
      <c r="F172" s="55">
        <v>4627.41</v>
      </c>
      <c r="G172" s="53">
        <v>13645.83</v>
      </c>
      <c r="H172" s="54">
        <f t="shared" si="31"/>
        <v>8.2999999999992724</v>
      </c>
      <c r="I172" s="54">
        <f t="shared" si="31"/>
        <v>3.0500000000001819</v>
      </c>
      <c r="J172" s="54">
        <f t="shared" si="24"/>
        <v>11.349999999999454</v>
      </c>
      <c r="K172" s="55">
        <f>[1]Оплата!BE170</f>
        <v>25571.872500000012</v>
      </c>
      <c r="L172" s="53">
        <f>[1]Оплата!AC170</f>
        <v>0</v>
      </c>
      <c r="M172" s="54">
        <f t="shared" si="30"/>
        <v>56.605999999995042</v>
      </c>
      <c r="N172" s="55">
        <f t="shared" si="30"/>
        <v>8.082500000000481</v>
      </c>
      <c r="O172" s="53">
        <f t="shared" si="26"/>
        <v>64.688499999995528</v>
      </c>
      <c r="P172" s="53"/>
      <c r="Q172" s="55">
        <f t="shared" si="27"/>
        <v>25507.184000000016</v>
      </c>
      <c r="R172" s="55" t="str">
        <f t="shared" si="25"/>
        <v xml:space="preserve">№146 </v>
      </c>
      <c r="S172" s="4"/>
    </row>
    <row r="173" spans="1:19">
      <c r="A173" s="14" t="s">
        <v>183</v>
      </c>
      <c r="B173" s="56">
        <v>15819.16</v>
      </c>
      <c r="C173" s="4">
        <v>7175.9719999999998</v>
      </c>
      <c r="D173" s="14">
        <v>22995.132000000001</v>
      </c>
      <c r="E173" s="56">
        <v>16243.336000000001</v>
      </c>
      <c r="F173" s="4">
        <v>7691.4830000000002</v>
      </c>
      <c r="G173" s="14">
        <v>23934.819</v>
      </c>
      <c r="H173" s="56">
        <f t="shared" si="31"/>
        <v>424.1760000000013</v>
      </c>
      <c r="I173" s="56">
        <f t="shared" si="31"/>
        <v>515.51100000000042</v>
      </c>
      <c r="J173" s="56">
        <f t="shared" si="24"/>
        <v>939.68700000000172</v>
      </c>
      <c r="K173" s="4">
        <f>[1]Оплата!BE171</f>
        <v>-28537.853449999973</v>
      </c>
      <c r="L173" s="14">
        <f>[1]Оплата!AC171</f>
        <v>0</v>
      </c>
      <c r="M173" s="58">
        <f t="shared" si="30"/>
        <v>2892.8803200000089</v>
      </c>
      <c r="N173" s="4">
        <f t="shared" si="30"/>
        <v>1366.104150000001</v>
      </c>
      <c r="O173" s="14">
        <f t="shared" si="26"/>
        <v>4258.9844700000103</v>
      </c>
      <c r="P173" s="14"/>
      <c r="Q173" s="4">
        <f t="shared" si="27"/>
        <v>-32796.837919999984</v>
      </c>
      <c r="R173" s="4" t="str">
        <f t="shared" si="25"/>
        <v>№146 3ф</v>
      </c>
      <c r="S173" s="4"/>
    </row>
    <row r="174" spans="1:19">
      <c r="A174" s="53" t="s">
        <v>184</v>
      </c>
      <c r="B174" s="54">
        <v>1759.68</v>
      </c>
      <c r="C174" s="55">
        <v>2351.7400000000002</v>
      </c>
      <c r="D174" s="53">
        <v>4111.43</v>
      </c>
      <c r="E174" s="54">
        <v>1803.65</v>
      </c>
      <c r="F174" s="55">
        <v>2457.17</v>
      </c>
      <c r="G174" s="53">
        <v>4260.83</v>
      </c>
      <c r="H174" s="54">
        <f t="shared" si="31"/>
        <v>43.970000000000027</v>
      </c>
      <c r="I174" s="54">
        <f t="shared" si="31"/>
        <v>105.42999999999984</v>
      </c>
      <c r="J174" s="54">
        <f t="shared" si="24"/>
        <v>149.39999999999986</v>
      </c>
      <c r="K174" s="55">
        <f>[1]Оплата!BE172</f>
        <v>-3441.8217000000004</v>
      </c>
      <c r="L174" s="53">
        <f>[1]Оплата!AC172</f>
        <v>0</v>
      </c>
      <c r="M174" s="54">
        <f t="shared" si="30"/>
        <v>299.87540000000018</v>
      </c>
      <c r="N174" s="55">
        <f t="shared" si="30"/>
        <v>279.38949999999954</v>
      </c>
      <c r="O174" s="53">
        <f t="shared" si="26"/>
        <v>579.26489999999967</v>
      </c>
      <c r="P174" s="53"/>
      <c r="Q174" s="55">
        <f t="shared" si="27"/>
        <v>-4021.0866000000001</v>
      </c>
      <c r="R174" s="55" t="str">
        <f t="shared" si="25"/>
        <v xml:space="preserve">№147 </v>
      </c>
      <c r="S174" s="4"/>
    </row>
    <row r="175" spans="1:19">
      <c r="A175" s="14" t="s">
        <v>185</v>
      </c>
      <c r="B175" s="56">
        <v>1037.6400000000001</v>
      </c>
      <c r="C175" s="4">
        <v>3814.52</v>
      </c>
      <c r="D175" s="14">
        <v>4852.2300000000005</v>
      </c>
      <c r="E175" s="56">
        <v>1167.6600000000001</v>
      </c>
      <c r="F175" s="4">
        <v>3844.26</v>
      </c>
      <c r="G175" s="14">
        <v>5011.9800000000005</v>
      </c>
      <c r="H175" s="56">
        <f t="shared" si="31"/>
        <v>130.01999999999998</v>
      </c>
      <c r="I175" s="56">
        <f t="shared" si="31"/>
        <v>29.740000000000236</v>
      </c>
      <c r="J175" s="56">
        <f t="shared" si="24"/>
        <v>159.76000000000022</v>
      </c>
      <c r="K175" s="4">
        <f>[1]Оплата!BE173</f>
        <v>-1206.8569000000002</v>
      </c>
      <c r="L175" s="14">
        <f>[1]Оплата!AC173</f>
        <v>0</v>
      </c>
      <c r="M175" s="56">
        <f t="shared" si="30"/>
        <v>886.73639999999989</v>
      </c>
      <c r="N175" s="4">
        <f t="shared" si="30"/>
        <v>78.811000000000618</v>
      </c>
      <c r="O175" s="14">
        <f t="shared" si="26"/>
        <v>965.54740000000049</v>
      </c>
      <c r="P175" s="14"/>
      <c r="Q175" s="4">
        <f t="shared" si="27"/>
        <v>-2172.4043000000006</v>
      </c>
      <c r="R175" s="4" t="str">
        <f t="shared" si="25"/>
        <v>№148</v>
      </c>
      <c r="S175" s="4"/>
    </row>
    <row r="176" spans="1:19">
      <c r="A176" s="53" t="s">
        <v>186</v>
      </c>
      <c r="B176" s="54">
        <v>27646.04</v>
      </c>
      <c r="C176" s="55">
        <v>14199.99</v>
      </c>
      <c r="D176" s="53">
        <v>41846.06</v>
      </c>
      <c r="E176" s="54">
        <v>27936.75</v>
      </c>
      <c r="F176" s="55">
        <v>14295.82</v>
      </c>
      <c r="G176" s="53">
        <v>42232.6</v>
      </c>
      <c r="H176" s="54">
        <f t="shared" si="31"/>
        <v>290.70999999999913</v>
      </c>
      <c r="I176" s="54">
        <f t="shared" si="31"/>
        <v>95.829999999999927</v>
      </c>
      <c r="J176" s="54">
        <f t="shared" si="24"/>
        <v>386.53999999999905</v>
      </c>
      <c r="K176" s="55">
        <f>[1]Оплата!BE174</f>
        <v>-2283.7017000000114</v>
      </c>
      <c r="L176" s="53">
        <f>[1]Оплата!AC174</f>
        <v>2283.6999999999998</v>
      </c>
      <c r="M176" s="54">
        <f t="shared" si="30"/>
        <v>1982.6421999999941</v>
      </c>
      <c r="N176" s="55">
        <f t="shared" si="30"/>
        <v>253.9494999999998</v>
      </c>
      <c r="O176" s="53">
        <f t="shared" si="26"/>
        <v>2236.591699999994</v>
      </c>
      <c r="P176" s="53"/>
      <c r="Q176" s="55">
        <f t="shared" si="27"/>
        <v>-2236.5934000000061</v>
      </c>
      <c r="R176" s="55" t="str">
        <f t="shared" si="25"/>
        <v>№149</v>
      </c>
      <c r="S176" s="4"/>
    </row>
    <row r="177" spans="1:19">
      <c r="A177" s="14" t="s">
        <v>187</v>
      </c>
      <c r="B177" s="56">
        <v>8715.99</v>
      </c>
      <c r="C177" s="4">
        <v>2940.43</v>
      </c>
      <c r="D177" s="14">
        <v>11656.43</v>
      </c>
      <c r="E177" s="56">
        <v>8933.41</v>
      </c>
      <c r="F177" s="4">
        <v>3133.19</v>
      </c>
      <c r="G177" s="14">
        <v>12066.61</v>
      </c>
      <c r="H177" s="56">
        <f t="shared" si="31"/>
        <v>217.42000000000007</v>
      </c>
      <c r="I177" s="56">
        <f t="shared" si="31"/>
        <v>192.76000000000022</v>
      </c>
      <c r="J177" s="56">
        <f>SUM(H177:I177)</f>
        <v>410.18000000000029</v>
      </c>
      <c r="K177" s="4">
        <f>[1]Оплата!BE175</f>
        <v>-1757.2005999999951</v>
      </c>
      <c r="L177" s="14">
        <f>[1]Оплата!AC175</f>
        <v>0</v>
      </c>
      <c r="M177" s="58">
        <f t="shared" si="30"/>
        <v>1482.8044000000007</v>
      </c>
      <c r="N177" s="4">
        <f t="shared" si="30"/>
        <v>510.81400000000053</v>
      </c>
      <c r="O177" s="14">
        <f t="shared" si="26"/>
        <v>1993.6184000000012</v>
      </c>
      <c r="P177" s="14"/>
      <c r="Q177" s="4">
        <f t="shared" si="27"/>
        <v>-3750.8189999999963</v>
      </c>
      <c r="R177" s="4" t="str">
        <f t="shared" si="25"/>
        <v xml:space="preserve">№150 </v>
      </c>
      <c r="S177" s="4"/>
    </row>
    <row r="178" spans="1:19">
      <c r="A178" s="53" t="s">
        <v>188</v>
      </c>
      <c r="B178" s="54">
        <v>1048.01</v>
      </c>
      <c r="C178" s="55">
        <v>412.77</v>
      </c>
      <c r="D178" s="53">
        <v>1460.79</v>
      </c>
      <c r="E178" s="54">
        <v>1048.01</v>
      </c>
      <c r="F178" s="55">
        <v>412.78000000000003</v>
      </c>
      <c r="G178" s="53">
        <v>1460.8</v>
      </c>
      <c r="H178" s="54">
        <f t="shared" si="31"/>
        <v>0</v>
      </c>
      <c r="I178" s="54">
        <f t="shared" si="31"/>
        <v>1.0000000000047748E-2</v>
      </c>
      <c r="J178" s="54">
        <f t="shared" si="24"/>
        <v>1.0000000000047748E-2</v>
      </c>
      <c r="K178" s="55">
        <f>[1]Оплата!BE176</f>
        <v>539.19959999999855</v>
      </c>
      <c r="L178" s="53">
        <f>[1]Оплата!AC176</f>
        <v>0</v>
      </c>
      <c r="M178" s="54">
        <f t="shared" si="30"/>
        <v>0</v>
      </c>
      <c r="N178" s="55">
        <f t="shared" si="30"/>
        <v>2.6500000000126533E-2</v>
      </c>
      <c r="O178" s="53">
        <f t="shared" si="26"/>
        <v>2.6500000000126533E-2</v>
      </c>
      <c r="P178" s="53"/>
      <c r="Q178" s="55">
        <f t="shared" si="27"/>
        <v>539.17309999999839</v>
      </c>
      <c r="R178" s="55" t="str">
        <f t="shared" si="25"/>
        <v>№151</v>
      </c>
      <c r="S178" s="4"/>
    </row>
    <row r="179" spans="1:19">
      <c r="A179" s="14" t="s">
        <v>189</v>
      </c>
      <c r="B179" s="56">
        <v>1557.26</v>
      </c>
      <c r="C179" s="4">
        <v>614.30000000000007</v>
      </c>
      <c r="D179" s="14">
        <v>2171.5700000000002</v>
      </c>
      <c r="E179" s="56">
        <v>1665.64</v>
      </c>
      <c r="F179" s="4">
        <v>670.38</v>
      </c>
      <c r="G179" s="14">
        <v>2336.0300000000002</v>
      </c>
      <c r="H179" s="56">
        <f t="shared" si="31"/>
        <v>108.38000000000011</v>
      </c>
      <c r="I179" s="56">
        <f t="shared" si="31"/>
        <v>56.079999999999927</v>
      </c>
      <c r="J179" s="56">
        <f t="shared" si="24"/>
        <v>164.46000000000004</v>
      </c>
      <c r="K179" s="4">
        <f>[1]Оплата!BE177</f>
        <v>1932.9161999999983</v>
      </c>
      <c r="L179" s="14">
        <f>[1]Оплата!AC177</f>
        <v>0</v>
      </c>
      <c r="M179" s="56">
        <f t="shared" si="30"/>
        <v>739.15160000000083</v>
      </c>
      <c r="N179" s="4">
        <f t="shared" si="30"/>
        <v>148.6119999999998</v>
      </c>
      <c r="O179" s="14">
        <f t="shared" si="26"/>
        <v>887.76360000000068</v>
      </c>
      <c r="P179" s="14"/>
      <c r="Q179" s="4">
        <f t="shared" si="27"/>
        <v>1045.1525999999976</v>
      </c>
      <c r="R179" s="4" t="str">
        <f t="shared" si="25"/>
        <v>№152</v>
      </c>
      <c r="S179" s="4"/>
    </row>
    <row r="180" spans="1:19">
      <c r="A180" s="53" t="s">
        <v>190</v>
      </c>
      <c r="B180" s="54">
        <v>896.66</v>
      </c>
      <c r="C180" s="55">
        <v>504.02000000000004</v>
      </c>
      <c r="D180" s="53">
        <v>1400.68</v>
      </c>
      <c r="E180" s="54">
        <v>896.66</v>
      </c>
      <c r="F180" s="55">
        <v>504.02000000000004</v>
      </c>
      <c r="G180" s="53">
        <v>1400.68</v>
      </c>
      <c r="H180" s="54">
        <f t="shared" si="31"/>
        <v>0</v>
      </c>
      <c r="I180" s="54">
        <f t="shared" si="31"/>
        <v>0</v>
      </c>
      <c r="J180" s="54">
        <f t="shared" si="24"/>
        <v>0</v>
      </c>
      <c r="K180" s="55">
        <f>[1]Оплата!BE178</f>
        <v>-1.2774999999997385</v>
      </c>
      <c r="L180" s="53">
        <f>[1]Оплата!AC178</f>
        <v>0</v>
      </c>
      <c r="M180" s="54">
        <f t="shared" si="30"/>
        <v>0</v>
      </c>
      <c r="N180" s="55">
        <f t="shared" si="30"/>
        <v>0</v>
      </c>
      <c r="O180" s="53">
        <f t="shared" si="26"/>
        <v>0</v>
      </c>
      <c r="P180" s="53"/>
      <c r="Q180" s="55">
        <f t="shared" si="27"/>
        <v>-1.2774999999997385</v>
      </c>
      <c r="R180" s="55" t="str">
        <f t="shared" si="25"/>
        <v xml:space="preserve">№153 </v>
      </c>
      <c r="S180" s="4"/>
    </row>
    <row r="181" spans="1:19">
      <c r="A181" s="14" t="s">
        <v>191</v>
      </c>
      <c r="B181" s="56">
        <v>2776.89</v>
      </c>
      <c r="C181" s="4">
        <v>2103.4499999999998</v>
      </c>
      <c r="D181" s="14">
        <v>4880.3599999999997</v>
      </c>
      <c r="E181" s="56">
        <v>2890.37</v>
      </c>
      <c r="F181" s="4">
        <v>2200.64</v>
      </c>
      <c r="G181" s="14">
        <v>5091.0200000000004</v>
      </c>
      <c r="H181" s="56">
        <f t="shared" si="31"/>
        <v>113.48000000000002</v>
      </c>
      <c r="I181" s="56">
        <f t="shared" si="31"/>
        <v>97.190000000000055</v>
      </c>
      <c r="J181" s="56">
        <f t="shared" si="24"/>
        <v>210.67000000000007</v>
      </c>
      <c r="K181" s="4">
        <f>[1]Оплата!BE179</f>
        <v>2068.464300000001</v>
      </c>
      <c r="L181" s="14">
        <f>[1]Оплата!AC179</f>
        <v>0</v>
      </c>
      <c r="M181" s="58">
        <f t="shared" si="30"/>
        <v>773.93360000000018</v>
      </c>
      <c r="N181" s="4">
        <f t="shared" si="30"/>
        <v>257.55350000000016</v>
      </c>
      <c r="O181" s="14">
        <f t="shared" si="26"/>
        <v>1031.4871000000003</v>
      </c>
      <c r="P181" s="14"/>
      <c r="Q181" s="4">
        <f t="shared" si="27"/>
        <v>1036.9772000000007</v>
      </c>
      <c r="R181" s="4" t="str">
        <f t="shared" si="25"/>
        <v>№154</v>
      </c>
      <c r="S181" s="4"/>
    </row>
    <row r="182" spans="1:19">
      <c r="A182" s="53" t="s">
        <v>192</v>
      </c>
      <c r="B182" s="54">
        <v>8803.07</v>
      </c>
      <c r="C182" s="55">
        <v>3552.59</v>
      </c>
      <c r="D182" s="53">
        <v>12355.67</v>
      </c>
      <c r="E182" s="54">
        <v>9067.3000000000011</v>
      </c>
      <c r="F182" s="55">
        <v>3653.38</v>
      </c>
      <c r="G182" s="53">
        <v>12720.68</v>
      </c>
      <c r="H182" s="54">
        <f t="shared" si="31"/>
        <v>264.23000000000138</v>
      </c>
      <c r="I182" s="54">
        <f t="shared" si="31"/>
        <v>100.78999999999996</v>
      </c>
      <c r="J182" s="54">
        <f t="shared" si="24"/>
        <v>365.02000000000135</v>
      </c>
      <c r="K182" s="55">
        <f>[1]Оплата!BE180</f>
        <v>3702.5976000000028</v>
      </c>
      <c r="L182" s="53">
        <f>[1]Оплата!AC180</f>
        <v>0</v>
      </c>
      <c r="M182" s="54">
        <f t="shared" si="30"/>
        <v>1802.0486000000094</v>
      </c>
      <c r="N182" s="55">
        <f t="shared" si="30"/>
        <v>267.09349999999989</v>
      </c>
      <c r="O182" s="53">
        <f t="shared" si="26"/>
        <v>2069.1421000000091</v>
      </c>
      <c r="P182" s="53"/>
      <c r="Q182" s="55">
        <f t="shared" si="27"/>
        <v>1633.4554999999937</v>
      </c>
      <c r="R182" s="55" t="str">
        <f t="shared" si="25"/>
        <v>№155</v>
      </c>
      <c r="S182" s="4"/>
    </row>
    <row r="183" spans="1:19">
      <c r="A183" s="14" t="s">
        <v>193</v>
      </c>
      <c r="B183" s="56">
        <v>22890.86</v>
      </c>
      <c r="C183" s="4">
        <v>9663.5500000000011</v>
      </c>
      <c r="D183" s="14">
        <v>32554.420000000002</v>
      </c>
      <c r="E183" s="56">
        <v>23309.57</v>
      </c>
      <c r="F183" s="4">
        <v>9791.51</v>
      </c>
      <c r="G183" s="14">
        <v>33101.090000000004</v>
      </c>
      <c r="H183" s="56">
        <f t="shared" si="31"/>
        <v>418.70999999999913</v>
      </c>
      <c r="I183" s="56">
        <f t="shared" si="31"/>
        <v>127.95999999999913</v>
      </c>
      <c r="J183" s="56">
        <f t="shared" si="24"/>
        <v>546.66999999999825</v>
      </c>
      <c r="K183" s="4">
        <f>[1]Оплата!BE181</f>
        <v>-10454.5478</v>
      </c>
      <c r="L183" s="14">
        <f>[1]Оплата!AC181</f>
        <v>10500</v>
      </c>
      <c r="M183" s="58">
        <f t="shared" si="30"/>
        <v>2855.6021999999944</v>
      </c>
      <c r="N183" s="4">
        <f t="shared" si="30"/>
        <v>339.09399999999766</v>
      </c>
      <c r="O183" s="14">
        <f t="shared" si="26"/>
        <v>3194.6961999999921</v>
      </c>
      <c r="P183" s="14"/>
      <c r="Q183" s="4">
        <f t="shared" si="27"/>
        <v>-3149.2439999999915</v>
      </c>
      <c r="R183" s="4" t="str">
        <f t="shared" si="25"/>
        <v xml:space="preserve">№156 </v>
      </c>
      <c r="S183" s="4"/>
    </row>
    <row r="184" spans="1:19">
      <c r="A184" s="53" t="s">
        <v>194</v>
      </c>
      <c r="B184" s="54">
        <v>5569.51</v>
      </c>
      <c r="C184" s="55">
        <v>14103.26</v>
      </c>
      <c r="D184" s="53">
        <v>19672.79</v>
      </c>
      <c r="E184" s="54">
        <v>5587.8</v>
      </c>
      <c r="F184" s="55">
        <v>14110.19</v>
      </c>
      <c r="G184" s="53">
        <v>19698.010000000002</v>
      </c>
      <c r="H184" s="54">
        <f t="shared" si="31"/>
        <v>18.289999999999964</v>
      </c>
      <c r="I184" s="54">
        <f t="shared" si="31"/>
        <v>6.930000000000291</v>
      </c>
      <c r="J184" s="54">
        <f t="shared" si="24"/>
        <v>25.220000000000255</v>
      </c>
      <c r="K184" s="55">
        <f>[1]Оплата!BE182</f>
        <v>-9682.092099999998</v>
      </c>
      <c r="L184" s="53">
        <f>[1]Оплата!AC182</f>
        <v>0</v>
      </c>
      <c r="M184" s="54">
        <f t="shared" si="30"/>
        <v>124.73779999999975</v>
      </c>
      <c r="N184" s="55">
        <f t="shared" si="30"/>
        <v>18.364500000000771</v>
      </c>
      <c r="O184" s="53">
        <f t="shared" si="26"/>
        <v>143.10230000000053</v>
      </c>
      <c r="P184" s="53"/>
      <c r="Q184" s="55">
        <f t="shared" si="27"/>
        <v>-9825.1943999999985</v>
      </c>
      <c r="R184" s="55" t="str">
        <f t="shared" si="25"/>
        <v>№157</v>
      </c>
      <c r="S184" s="4"/>
    </row>
    <row r="185" spans="1:19">
      <c r="A185" s="14" t="s">
        <v>195</v>
      </c>
      <c r="B185" s="56">
        <v>15638.79</v>
      </c>
      <c r="C185" s="4">
        <v>9480.89</v>
      </c>
      <c r="D185" s="14">
        <v>25121.49</v>
      </c>
      <c r="E185" s="56">
        <v>15682.93</v>
      </c>
      <c r="F185" s="4">
        <v>9502.16</v>
      </c>
      <c r="G185" s="14">
        <v>25186.9</v>
      </c>
      <c r="H185" s="56">
        <f t="shared" si="31"/>
        <v>44.139999999999418</v>
      </c>
      <c r="I185" s="56">
        <f t="shared" si="31"/>
        <v>21.270000000000437</v>
      </c>
      <c r="J185" s="56">
        <f t="shared" si="24"/>
        <v>65.409999999999854</v>
      </c>
      <c r="K185" s="4">
        <f>[1]Оплата!BE183</f>
        <v>878.37929999999983</v>
      </c>
      <c r="L185" s="14">
        <f>[1]Оплата!AC183</f>
        <v>0</v>
      </c>
      <c r="M185" s="56">
        <f t="shared" si="30"/>
        <v>301.03479999999604</v>
      </c>
      <c r="N185" s="4">
        <f t="shared" si="30"/>
        <v>56.365500000001155</v>
      </c>
      <c r="O185" s="14">
        <f t="shared" si="26"/>
        <v>357.40029999999717</v>
      </c>
      <c r="P185" s="14"/>
      <c r="Q185" s="4">
        <f t="shared" si="27"/>
        <v>520.97900000000266</v>
      </c>
      <c r="R185" s="4" t="str">
        <f t="shared" si="25"/>
        <v xml:space="preserve">№158 </v>
      </c>
      <c r="S185" s="4"/>
    </row>
    <row r="186" spans="1:19">
      <c r="A186" s="53" t="s">
        <v>196</v>
      </c>
      <c r="B186" s="54"/>
      <c r="C186" s="55"/>
      <c r="D186" s="53"/>
      <c r="E186" s="54"/>
      <c r="F186" s="55"/>
      <c r="G186" s="53"/>
      <c r="H186" s="54"/>
      <c r="I186" s="54"/>
      <c r="J186" s="54">
        <f t="shared" si="24"/>
        <v>0</v>
      </c>
      <c r="K186" s="55">
        <f>[1]Оплата!BE184</f>
        <v>7119.9991</v>
      </c>
      <c r="L186" s="53">
        <f>[1]Оплата!AC184</f>
        <v>0</v>
      </c>
      <c r="M186" s="54"/>
      <c r="N186" s="55"/>
      <c r="O186" s="53"/>
      <c r="P186" s="53"/>
      <c r="Q186" s="55">
        <f t="shared" si="27"/>
        <v>7119.9991</v>
      </c>
      <c r="R186" s="55" t="str">
        <f t="shared" si="25"/>
        <v>№159снят</v>
      </c>
      <c r="S186" s="4"/>
    </row>
    <row r="187" spans="1:19">
      <c r="A187" s="14" t="s">
        <v>197</v>
      </c>
      <c r="B187" s="56">
        <v>6153.25</v>
      </c>
      <c r="C187" s="4">
        <v>1820.77</v>
      </c>
      <c r="D187" s="14">
        <v>7974.16</v>
      </c>
      <c r="E187" s="56">
        <v>6156.97</v>
      </c>
      <c r="F187" s="4">
        <v>1824.75</v>
      </c>
      <c r="G187" s="14">
        <v>7981.8600000000006</v>
      </c>
      <c r="H187" s="56">
        <f t="shared" ref="H187:I189" si="32">E187-B187</f>
        <v>3.7200000000002547</v>
      </c>
      <c r="I187" s="56">
        <f t="shared" si="32"/>
        <v>3.9800000000000182</v>
      </c>
      <c r="J187" s="56">
        <f>SUM(H187:I187)</f>
        <v>7.7000000000002728</v>
      </c>
      <c r="K187" s="4">
        <f>[1]Оплата!BE185</f>
        <v>13573.913199999999</v>
      </c>
      <c r="L187" s="14">
        <f>[1]Оплата!AC185</f>
        <v>0</v>
      </c>
      <c r="M187" s="14">
        <f t="shared" ref="M187:N218" si="33">H187*M$6</f>
        <v>25.370400000001737</v>
      </c>
      <c r="N187" s="4">
        <f t="shared" si="33"/>
        <v>10.547000000000049</v>
      </c>
      <c r="O187" s="14">
        <f t="shared" si="26"/>
        <v>35.917400000001784</v>
      </c>
      <c r="P187" s="14"/>
      <c r="Q187" s="4">
        <f t="shared" si="27"/>
        <v>13537.995799999997</v>
      </c>
      <c r="R187" s="4" t="str">
        <f t="shared" si="25"/>
        <v>№159а\1</v>
      </c>
      <c r="S187" s="4"/>
    </row>
    <row r="188" spans="1:19">
      <c r="A188" s="53" t="s">
        <v>198</v>
      </c>
      <c r="B188" s="54">
        <v>3670.25</v>
      </c>
      <c r="C188" s="55">
        <v>543.84</v>
      </c>
      <c r="D188" s="53">
        <v>4214.1400000000003</v>
      </c>
      <c r="E188" s="54">
        <v>3695.14</v>
      </c>
      <c r="F188" s="55">
        <v>549.47</v>
      </c>
      <c r="G188" s="53">
        <v>4244.6499999999996</v>
      </c>
      <c r="H188" s="54">
        <f t="shared" si="32"/>
        <v>24.889999999999873</v>
      </c>
      <c r="I188" s="54">
        <f t="shared" si="32"/>
        <v>5.6299999999999955</v>
      </c>
      <c r="J188" s="54">
        <f>SUM(H188:I188)</f>
        <v>30.519999999999868</v>
      </c>
      <c r="K188" s="55">
        <f>[1]Оплата!BE186</f>
        <v>-7728.1357000000016</v>
      </c>
      <c r="L188" s="53">
        <f>[1]Оплата!AC186</f>
        <v>0</v>
      </c>
      <c r="M188" s="54">
        <f t="shared" si="33"/>
        <v>169.74979999999914</v>
      </c>
      <c r="N188" s="55">
        <f t="shared" si="33"/>
        <v>14.919499999999987</v>
      </c>
      <c r="O188" s="53">
        <f t="shared" si="26"/>
        <v>184.66929999999914</v>
      </c>
      <c r="P188" s="53"/>
      <c r="Q188" s="55">
        <f t="shared" si="27"/>
        <v>-7912.8050000000012</v>
      </c>
      <c r="R188" s="55" t="str">
        <f t="shared" si="25"/>
        <v xml:space="preserve">№159а\2 </v>
      </c>
      <c r="S188" s="4"/>
    </row>
    <row r="189" spans="1:19">
      <c r="A189" s="14" t="s">
        <v>199</v>
      </c>
      <c r="B189" s="56">
        <v>6602.18</v>
      </c>
      <c r="C189" s="4">
        <v>2973.2200000000003</v>
      </c>
      <c r="D189" s="14">
        <v>9575.5</v>
      </c>
      <c r="E189" s="56">
        <v>6602.1900000000005</v>
      </c>
      <c r="F189" s="4">
        <v>2973.2200000000003</v>
      </c>
      <c r="G189" s="14">
        <v>9575.5</v>
      </c>
      <c r="H189" s="56">
        <f t="shared" si="32"/>
        <v>1.0000000000218279E-2</v>
      </c>
      <c r="I189" s="56">
        <f t="shared" si="32"/>
        <v>0</v>
      </c>
      <c r="J189" s="56">
        <f>SUM(H189:I189)</f>
        <v>1.0000000000218279E-2</v>
      </c>
      <c r="K189" s="4">
        <f>[1]Оплата!BE187</f>
        <v>-898.81210000000124</v>
      </c>
      <c r="L189" s="14">
        <f>[1]Оплата!AC187</f>
        <v>0</v>
      </c>
      <c r="M189" s="56">
        <f t="shared" si="33"/>
        <v>6.8200000001488667E-2</v>
      </c>
      <c r="N189" s="4">
        <f t="shared" si="33"/>
        <v>0</v>
      </c>
      <c r="O189" s="14">
        <f t="shared" si="26"/>
        <v>6.8200000001488667E-2</v>
      </c>
      <c r="P189" s="14"/>
      <c r="Q189" s="4">
        <f t="shared" si="27"/>
        <v>-898.88030000000276</v>
      </c>
      <c r="R189" s="4" t="str">
        <f t="shared" si="25"/>
        <v>№160</v>
      </c>
      <c r="S189" s="4"/>
    </row>
    <row r="190" spans="1:19">
      <c r="A190" s="53" t="s">
        <v>200</v>
      </c>
      <c r="B190" s="54"/>
      <c r="C190" s="55"/>
      <c r="D190" s="53"/>
      <c r="E190" s="54"/>
      <c r="F190" s="55"/>
      <c r="G190" s="53"/>
      <c r="H190" s="54"/>
      <c r="I190" s="54"/>
      <c r="J190" s="54"/>
      <c r="K190" s="55">
        <f>[1]Оплата!BE188</f>
        <v>0</v>
      </c>
      <c r="L190" s="53">
        <f>[1]Оплата!AC188</f>
        <v>0</v>
      </c>
      <c r="M190" s="54">
        <f t="shared" si="33"/>
        <v>0</v>
      </c>
      <c r="N190" s="55">
        <f t="shared" si="33"/>
        <v>0</v>
      </c>
      <c r="O190" s="53">
        <f t="shared" si="26"/>
        <v>0</v>
      </c>
      <c r="P190" s="53"/>
      <c r="Q190" s="55">
        <f t="shared" si="27"/>
        <v>0</v>
      </c>
      <c r="R190" s="55" t="str">
        <f t="shared" si="25"/>
        <v>№161 снят</v>
      </c>
      <c r="S190" s="4"/>
    </row>
    <row r="191" spans="1:19">
      <c r="A191" s="14" t="s">
        <v>201</v>
      </c>
      <c r="B191" s="56">
        <v>19569.305</v>
      </c>
      <c r="C191" s="4">
        <v>12281.782000000001</v>
      </c>
      <c r="D191" s="14">
        <v>31851.087</v>
      </c>
      <c r="E191" s="56">
        <v>19812.277000000002</v>
      </c>
      <c r="F191" s="4">
        <v>12428.378000000001</v>
      </c>
      <c r="G191" s="14">
        <v>32240.655000000002</v>
      </c>
      <c r="H191" s="56"/>
      <c r="I191" s="56"/>
      <c r="J191" s="56"/>
      <c r="K191" s="4">
        <f>[1]Оплата!BE189</f>
        <v>2.0099999910598854E-3</v>
      </c>
      <c r="L191" s="14">
        <f>[1]Оплата!AC189</f>
        <v>0</v>
      </c>
      <c r="M191" s="58">
        <f t="shared" si="33"/>
        <v>0</v>
      </c>
      <c r="N191" s="4">
        <f t="shared" si="33"/>
        <v>0</v>
      </c>
      <c r="O191" s="14">
        <f t="shared" si="26"/>
        <v>0</v>
      </c>
      <c r="P191" s="14"/>
      <c r="Q191" s="4">
        <f t="shared" si="27"/>
        <v>2.0099999910598854E-3</v>
      </c>
      <c r="R191" s="4" t="str">
        <f t="shared" si="25"/>
        <v>№161 3фсбыт</v>
      </c>
      <c r="S191" s="4"/>
    </row>
    <row r="192" spans="1:19">
      <c r="A192" s="53" t="s">
        <v>202</v>
      </c>
      <c r="B192" s="54">
        <v>1056.0899999999999</v>
      </c>
      <c r="C192" s="55">
        <v>513.83000000000004</v>
      </c>
      <c r="D192" s="53">
        <v>1569.92</v>
      </c>
      <c r="E192" s="54">
        <v>1140.1600000000001</v>
      </c>
      <c r="F192" s="55">
        <v>524.91999999999996</v>
      </c>
      <c r="G192" s="53">
        <v>1665.0900000000001</v>
      </c>
      <c r="H192" s="54">
        <f t="shared" ref="H192:I205" si="34">E192-B192</f>
        <v>84.070000000000164</v>
      </c>
      <c r="I192" s="54">
        <f t="shared" si="34"/>
        <v>11.089999999999918</v>
      </c>
      <c r="J192" s="54">
        <f t="shared" si="24"/>
        <v>95.160000000000082</v>
      </c>
      <c r="K192" s="55">
        <f>[1]Оплата!BE190</f>
        <v>-1575.0945999999994</v>
      </c>
      <c r="L192" s="53">
        <f>[1]Оплата!AC190</f>
        <v>0</v>
      </c>
      <c r="M192" s="54">
        <f t="shared" si="33"/>
        <v>573.35740000000112</v>
      </c>
      <c r="N192" s="55">
        <f t="shared" si="33"/>
        <v>29.388499999999784</v>
      </c>
      <c r="O192" s="53">
        <f t="shared" si="26"/>
        <v>602.74590000000092</v>
      </c>
      <c r="P192" s="53"/>
      <c r="Q192" s="55">
        <f t="shared" si="27"/>
        <v>-2177.8405000000002</v>
      </c>
      <c r="R192" s="55" t="str">
        <f t="shared" si="25"/>
        <v>№161а</v>
      </c>
      <c r="S192" s="4"/>
    </row>
    <row r="193" spans="1:19">
      <c r="A193" s="14" t="s">
        <v>203</v>
      </c>
      <c r="B193" s="56">
        <v>80.960000000000008</v>
      </c>
      <c r="C193" s="4">
        <v>57.09</v>
      </c>
      <c r="D193" s="14">
        <v>138.07</v>
      </c>
      <c r="E193" s="56">
        <v>82.05</v>
      </c>
      <c r="F193" s="4">
        <v>57.09</v>
      </c>
      <c r="G193" s="14">
        <v>139.16</v>
      </c>
      <c r="H193" s="56">
        <f t="shared" si="34"/>
        <v>1.0899999999999892</v>
      </c>
      <c r="I193" s="56">
        <f t="shared" si="34"/>
        <v>0</v>
      </c>
      <c r="J193" s="56">
        <f t="shared" si="24"/>
        <v>1.0899999999999892</v>
      </c>
      <c r="K193" s="4">
        <f>[1]Оплата!BE191</f>
        <v>-15.433199999999822</v>
      </c>
      <c r="L193" s="14">
        <f>[1]Оплата!AC191</f>
        <v>0</v>
      </c>
      <c r="M193" s="56">
        <f t="shared" si="33"/>
        <v>7.4337999999999269</v>
      </c>
      <c r="N193" s="4">
        <f t="shared" si="33"/>
        <v>0</v>
      </c>
      <c r="O193" s="14">
        <f t="shared" si="26"/>
        <v>7.4337999999999269</v>
      </c>
      <c r="P193" s="14"/>
      <c r="Q193" s="4">
        <f t="shared" si="27"/>
        <v>-22.866999999999749</v>
      </c>
      <c r="R193" s="4" t="str">
        <f t="shared" si="25"/>
        <v>№162</v>
      </c>
      <c r="S193" s="4"/>
    </row>
    <row r="194" spans="1:19">
      <c r="A194" s="53" t="s">
        <v>204</v>
      </c>
      <c r="B194" s="54">
        <v>6529.47</v>
      </c>
      <c r="C194" s="55">
        <v>3589.4900000000002</v>
      </c>
      <c r="D194" s="53">
        <v>10118.969999999999</v>
      </c>
      <c r="E194" s="54">
        <v>6695.39</v>
      </c>
      <c r="F194" s="55">
        <v>3653.87</v>
      </c>
      <c r="G194" s="53">
        <v>10349.27</v>
      </c>
      <c r="H194" s="54">
        <f t="shared" si="34"/>
        <v>165.92000000000007</v>
      </c>
      <c r="I194" s="54">
        <f t="shared" si="34"/>
        <v>64.379999999999654</v>
      </c>
      <c r="J194" s="54">
        <f t="shared" si="24"/>
        <v>230.29999999999973</v>
      </c>
      <c r="K194" s="55">
        <f>[1]Оплата!BE192</f>
        <v>-1403.4202000000014</v>
      </c>
      <c r="L194" s="53">
        <f>[1]Оплата!AC192</f>
        <v>0</v>
      </c>
      <c r="M194" s="54">
        <f t="shared" si="33"/>
        <v>1131.5744000000007</v>
      </c>
      <c r="N194" s="55">
        <f t="shared" si="33"/>
        <v>170.60699999999909</v>
      </c>
      <c r="O194" s="53">
        <f t="shared" si="26"/>
        <v>1302.1813999999997</v>
      </c>
      <c r="P194" s="53"/>
      <c r="Q194" s="55">
        <f t="shared" si="27"/>
        <v>-2705.6016000000009</v>
      </c>
      <c r="R194" s="55" t="str">
        <f t="shared" si="25"/>
        <v>№163</v>
      </c>
      <c r="S194" s="4"/>
    </row>
    <row r="195" spans="1:19">
      <c r="A195" s="14" t="s">
        <v>205</v>
      </c>
      <c r="B195" s="56">
        <v>10586.380000000001</v>
      </c>
      <c r="C195" s="4">
        <v>3588.14</v>
      </c>
      <c r="D195" s="14">
        <v>14174.76</v>
      </c>
      <c r="E195" s="56">
        <v>10586.380000000001</v>
      </c>
      <c r="F195" s="4">
        <v>3588.14</v>
      </c>
      <c r="G195" s="14">
        <v>14174.76</v>
      </c>
      <c r="H195" s="56">
        <f t="shared" si="34"/>
        <v>0</v>
      </c>
      <c r="I195" s="56">
        <f t="shared" si="34"/>
        <v>0</v>
      </c>
      <c r="J195" s="56">
        <f t="shared" si="24"/>
        <v>0</v>
      </c>
      <c r="K195" s="4">
        <f>[1]Оплата!BE193</f>
        <v>7.9999999164215296E-4</v>
      </c>
      <c r="L195" s="14">
        <f>[1]Оплата!AC193</f>
        <v>0</v>
      </c>
      <c r="M195" s="56">
        <f t="shared" si="33"/>
        <v>0</v>
      </c>
      <c r="N195" s="4">
        <f t="shared" si="33"/>
        <v>0</v>
      </c>
      <c r="O195" s="14">
        <f t="shared" si="26"/>
        <v>0</v>
      </c>
      <c r="P195" s="14"/>
      <c r="Q195" s="4">
        <f t="shared" si="27"/>
        <v>7.9999999164215296E-4</v>
      </c>
      <c r="R195" s="4" t="str">
        <f t="shared" si="25"/>
        <v>№164</v>
      </c>
      <c r="S195" s="4"/>
    </row>
    <row r="196" spans="1:19">
      <c r="A196" s="53" t="s">
        <v>206</v>
      </c>
      <c r="B196" s="54">
        <v>3620.46</v>
      </c>
      <c r="C196" s="55">
        <v>1121.3700000000001</v>
      </c>
      <c r="D196" s="53">
        <v>4741.88</v>
      </c>
      <c r="E196" s="54">
        <v>3903.03</v>
      </c>
      <c r="F196" s="55">
        <v>1220.95</v>
      </c>
      <c r="G196" s="53">
        <v>5124.03</v>
      </c>
      <c r="H196" s="54">
        <f t="shared" si="34"/>
        <v>282.57000000000016</v>
      </c>
      <c r="I196" s="54">
        <f t="shared" si="34"/>
        <v>99.579999999999927</v>
      </c>
      <c r="J196" s="54">
        <f>SUM(H196:I196)</f>
        <v>382.15000000000009</v>
      </c>
      <c r="K196" s="55">
        <f>[1]Оплата!BE194</f>
        <v>-1581.2000000000012</v>
      </c>
      <c r="L196" s="53">
        <f>[1]Оплата!AC194</f>
        <v>1581.2</v>
      </c>
      <c r="M196" s="54">
        <f t="shared" si="33"/>
        <v>1927.1274000000012</v>
      </c>
      <c r="N196" s="55">
        <f t="shared" si="33"/>
        <v>263.88699999999977</v>
      </c>
      <c r="O196" s="53">
        <f t="shared" si="26"/>
        <v>2191.0144000000009</v>
      </c>
      <c r="P196" s="53"/>
      <c r="Q196" s="55">
        <f t="shared" si="27"/>
        <v>-2191.0144000000018</v>
      </c>
      <c r="R196" s="55" t="str">
        <f t="shared" si="25"/>
        <v>№165</v>
      </c>
      <c r="S196" s="4"/>
    </row>
    <row r="197" spans="1:19">
      <c r="A197" s="14" t="s">
        <v>207</v>
      </c>
      <c r="B197" s="56">
        <v>2490.2400000000002</v>
      </c>
      <c r="C197" s="4">
        <v>3882.58</v>
      </c>
      <c r="D197" s="14">
        <v>6372.9400000000005</v>
      </c>
      <c r="E197" s="56">
        <v>2608.77</v>
      </c>
      <c r="F197" s="4">
        <v>3905.6800000000003</v>
      </c>
      <c r="G197" s="14">
        <v>6514.57</v>
      </c>
      <c r="H197" s="56">
        <f t="shared" si="34"/>
        <v>118.52999999999975</v>
      </c>
      <c r="I197" s="56">
        <f t="shared" si="34"/>
        <v>23.100000000000364</v>
      </c>
      <c r="J197" s="56">
        <f>SUM(H197:I197)</f>
        <v>141.63000000000011</v>
      </c>
      <c r="K197" s="4">
        <f>[1]Оплата!BE195</f>
        <v>8716.4730999999974</v>
      </c>
      <c r="L197" s="14">
        <f>[1]Оплата!AC195</f>
        <v>3000</v>
      </c>
      <c r="M197" s="56">
        <f t="shared" si="33"/>
        <v>808.37459999999828</v>
      </c>
      <c r="N197" s="4">
        <f t="shared" si="33"/>
        <v>61.215000000000963</v>
      </c>
      <c r="O197" s="14">
        <f t="shared" si="26"/>
        <v>869.58959999999922</v>
      </c>
      <c r="P197" s="14"/>
      <c r="Q197" s="4">
        <f t="shared" si="27"/>
        <v>10846.883499999998</v>
      </c>
      <c r="R197" s="4" t="str">
        <f t="shared" si="25"/>
        <v>№166</v>
      </c>
      <c r="S197" s="4"/>
    </row>
    <row r="198" spans="1:19">
      <c r="A198" s="53" t="s">
        <v>208</v>
      </c>
      <c r="B198" s="54">
        <v>10778.98</v>
      </c>
      <c r="C198" s="55">
        <v>3903.56</v>
      </c>
      <c r="D198" s="53">
        <v>14682.54</v>
      </c>
      <c r="E198" s="54">
        <v>10960.6</v>
      </c>
      <c r="F198" s="55">
        <v>3972.81</v>
      </c>
      <c r="G198" s="53">
        <v>14933.42</v>
      </c>
      <c r="H198" s="54">
        <f t="shared" si="34"/>
        <v>181.6200000000008</v>
      </c>
      <c r="I198" s="54">
        <f t="shared" si="34"/>
        <v>69.25</v>
      </c>
      <c r="J198" s="54">
        <f t="shared" si="24"/>
        <v>250.8700000000008</v>
      </c>
      <c r="K198" s="55">
        <f>[1]Оплата!BE196</f>
        <v>-893.20889999999577</v>
      </c>
      <c r="L198" s="53">
        <f>[1]Оплата!AC196</f>
        <v>0</v>
      </c>
      <c r="M198" s="54">
        <f t="shared" si="33"/>
        <v>1238.6484000000055</v>
      </c>
      <c r="N198" s="55">
        <f t="shared" si="33"/>
        <v>183.51249999999999</v>
      </c>
      <c r="O198" s="53">
        <f t="shared" si="26"/>
        <v>1422.1609000000055</v>
      </c>
      <c r="P198" s="53"/>
      <c r="Q198" s="55">
        <f t="shared" si="27"/>
        <v>-2315.3698000000013</v>
      </c>
      <c r="R198" s="55" t="str">
        <f t="shared" si="25"/>
        <v>№167</v>
      </c>
      <c r="S198" s="4"/>
    </row>
    <row r="199" spans="1:19">
      <c r="A199" s="14" t="s">
        <v>209</v>
      </c>
      <c r="B199" s="56">
        <v>10510.22</v>
      </c>
      <c r="C199" s="4">
        <v>5922.33</v>
      </c>
      <c r="D199" s="14">
        <v>16432.560000000001</v>
      </c>
      <c r="E199" s="56">
        <v>10510.22</v>
      </c>
      <c r="F199" s="4">
        <v>5922.33</v>
      </c>
      <c r="G199" s="14">
        <v>16432.560000000001</v>
      </c>
      <c r="H199" s="56">
        <f t="shared" si="34"/>
        <v>0</v>
      </c>
      <c r="I199" s="56">
        <f t="shared" si="34"/>
        <v>0</v>
      </c>
      <c r="J199" s="56">
        <f t="shared" si="24"/>
        <v>0</v>
      </c>
      <c r="K199" s="4">
        <f>[1]Оплата!BE197</f>
        <v>26.260400000006239</v>
      </c>
      <c r="L199" s="14">
        <f>[1]Оплата!AC197</f>
        <v>0</v>
      </c>
      <c r="M199" s="56">
        <f t="shared" si="33"/>
        <v>0</v>
      </c>
      <c r="N199" s="4">
        <f t="shared" si="33"/>
        <v>0</v>
      </c>
      <c r="O199" s="14">
        <f t="shared" si="26"/>
        <v>0</v>
      </c>
      <c r="P199" s="14"/>
      <c r="Q199" s="4">
        <f t="shared" si="27"/>
        <v>26.260400000006239</v>
      </c>
      <c r="R199" s="4" t="str">
        <f t="shared" si="25"/>
        <v>№168</v>
      </c>
      <c r="S199" s="4"/>
    </row>
    <row r="200" spans="1:19">
      <c r="A200" s="53" t="s">
        <v>210</v>
      </c>
      <c r="B200" s="54">
        <v>979.69</v>
      </c>
      <c r="C200" s="55">
        <v>344.37</v>
      </c>
      <c r="D200" s="53">
        <v>1324.06</v>
      </c>
      <c r="E200" s="54">
        <v>988.75</v>
      </c>
      <c r="F200" s="55">
        <v>348.86</v>
      </c>
      <c r="G200" s="53">
        <v>1337.6200000000001</v>
      </c>
      <c r="H200" s="54">
        <f t="shared" si="34"/>
        <v>9.0599999999999454</v>
      </c>
      <c r="I200" s="54">
        <f t="shared" si="34"/>
        <v>4.4900000000000091</v>
      </c>
      <c r="J200" s="54">
        <f t="shared" si="24"/>
        <v>13.549999999999955</v>
      </c>
      <c r="K200" s="55">
        <f>[1]Оплата!BE198</f>
        <v>4297.4710999999988</v>
      </c>
      <c r="L200" s="53">
        <f>[1]Оплата!AC198</f>
        <v>0</v>
      </c>
      <c r="M200" s="54">
        <f t="shared" si="33"/>
        <v>61.789199999999632</v>
      </c>
      <c r="N200" s="55">
        <f t="shared" si="33"/>
        <v>11.898500000000023</v>
      </c>
      <c r="O200" s="53">
        <f t="shared" si="26"/>
        <v>73.687699999999651</v>
      </c>
      <c r="P200" s="53"/>
      <c r="Q200" s="55">
        <f t="shared" si="27"/>
        <v>4223.7833999999993</v>
      </c>
      <c r="R200" s="55" t="str">
        <f t="shared" si="25"/>
        <v>№169</v>
      </c>
      <c r="S200" s="4"/>
    </row>
    <row r="201" spans="1:19">
      <c r="A201" s="14" t="s">
        <v>211</v>
      </c>
      <c r="B201" s="56">
        <v>6403.4400000000005</v>
      </c>
      <c r="C201" s="4">
        <v>3308.66</v>
      </c>
      <c r="D201" s="14">
        <v>9712.1</v>
      </c>
      <c r="E201" s="56">
        <v>6538.66</v>
      </c>
      <c r="F201" s="4">
        <v>3328.98</v>
      </c>
      <c r="G201" s="14">
        <v>9867.65</v>
      </c>
      <c r="H201" s="56">
        <f t="shared" si="34"/>
        <v>135.21999999999935</v>
      </c>
      <c r="I201" s="56">
        <f t="shared" si="34"/>
        <v>20.320000000000164</v>
      </c>
      <c r="J201" s="56">
        <f t="shared" si="24"/>
        <v>155.53999999999951</v>
      </c>
      <c r="K201" s="4">
        <f>[1]Оплата!BE199</f>
        <v>3247.7085999999967</v>
      </c>
      <c r="L201" s="14">
        <f>[1]Оплата!AC199</f>
        <v>0</v>
      </c>
      <c r="M201" s="56">
        <f t="shared" si="33"/>
        <v>922.20039999999562</v>
      </c>
      <c r="N201" s="4">
        <f t="shared" si="33"/>
        <v>53.848000000000432</v>
      </c>
      <c r="O201" s="14">
        <f t="shared" si="26"/>
        <v>976.04839999999604</v>
      </c>
      <c r="P201" s="14"/>
      <c r="Q201" s="4">
        <f t="shared" si="27"/>
        <v>2271.6602000000007</v>
      </c>
      <c r="R201" s="4" t="str">
        <f t="shared" si="25"/>
        <v>№170</v>
      </c>
      <c r="S201" s="4"/>
    </row>
    <row r="202" spans="1:19">
      <c r="A202" s="53" t="s">
        <v>212</v>
      </c>
      <c r="B202" s="54">
        <v>16753.34</v>
      </c>
      <c r="C202" s="55">
        <v>5511.03</v>
      </c>
      <c r="D202" s="53">
        <v>22264.66</v>
      </c>
      <c r="E202" s="54">
        <v>16753.34</v>
      </c>
      <c r="F202" s="55">
        <v>5511.03</v>
      </c>
      <c r="G202" s="53">
        <v>22264.66</v>
      </c>
      <c r="H202" s="54">
        <f t="shared" si="34"/>
        <v>0</v>
      </c>
      <c r="I202" s="54">
        <f t="shared" si="34"/>
        <v>0</v>
      </c>
      <c r="J202" s="54">
        <f t="shared" si="24"/>
        <v>0</v>
      </c>
      <c r="K202" s="55">
        <f>[1]Оплата!BE200</f>
        <v>18.241000000005442</v>
      </c>
      <c r="L202" s="53">
        <f>[1]Оплата!AC200</f>
        <v>0</v>
      </c>
      <c r="M202" s="54">
        <f t="shared" si="33"/>
        <v>0</v>
      </c>
      <c r="N202" s="55">
        <f t="shared" si="33"/>
        <v>0</v>
      </c>
      <c r="O202" s="53">
        <f t="shared" si="26"/>
        <v>0</v>
      </c>
      <c r="P202" s="53"/>
      <c r="Q202" s="55">
        <f t="shared" si="27"/>
        <v>18.241000000005442</v>
      </c>
      <c r="R202" s="55" t="str">
        <f t="shared" si="25"/>
        <v>№171</v>
      </c>
      <c r="S202" s="4"/>
    </row>
    <row r="203" spans="1:19">
      <c r="A203" s="14" t="s">
        <v>213</v>
      </c>
      <c r="B203" s="56">
        <v>2843.36</v>
      </c>
      <c r="C203" s="4">
        <v>671.64</v>
      </c>
      <c r="D203" s="14">
        <v>3515</v>
      </c>
      <c r="E203" s="56">
        <v>2843.36</v>
      </c>
      <c r="F203" s="4">
        <v>671.64</v>
      </c>
      <c r="G203" s="14">
        <v>3515</v>
      </c>
      <c r="H203" s="56">
        <f t="shared" si="34"/>
        <v>0</v>
      </c>
      <c r="I203" s="56">
        <f t="shared" si="34"/>
        <v>0</v>
      </c>
      <c r="J203" s="56">
        <f t="shared" ref="J203:J266" si="35">SUM(H203:I203)</f>
        <v>0</v>
      </c>
      <c r="K203" s="4">
        <f>[1]Оплата!BE201</f>
        <v>1501.1514999999999</v>
      </c>
      <c r="L203" s="14">
        <f>[1]Оплата!AC201</f>
        <v>0</v>
      </c>
      <c r="M203" s="56">
        <f t="shared" si="33"/>
        <v>0</v>
      </c>
      <c r="N203" s="4">
        <f t="shared" si="33"/>
        <v>0</v>
      </c>
      <c r="O203" s="14">
        <f t="shared" si="26"/>
        <v>0</v>
      </c>
      <c r="P203" s="14"/>
      <c r="Q203" s="4">
        <f t="shared" si="27"/>
        <v>1501.1514999999999</v>
      </c>
      <c r="R203" s="4" t="str">
        <f t="shared" ref="R203:R266" si="36">A203</f>
        <v>№172</v>
      </c>
      <c r="S203" s="4"/>
    </row>
    <row r="204" spans="1:19">
      <c r="A204" s="53" t="s">
        <v>214</v>
      </c>
      <c r="B204" s="54">
        <v>12872.130000000001</v>
      </c>
      <c r="C204" s="55">
        <v>6867.63</v>
      </c>
      <c r="D204" s="53">
        <v>19739.850000000002</v>
      </c>
      <c r="E204" s="54">
        <v>13051.210000000001</v>
      </c>
      <c r="F204" s="55">
        <v>6915.57</v>
      </c>
      <c r="G204" s="53">
        <v>19966.87</v>
      </c>
      <c r="H204" s="54">
        <f t="shared" si="34"/>
        <v>179.07999999999993</v>
      </c>
      <c r="I204" s="54">
        <f t="shared" si="34"/>
        <v>47.9399999999996</v>
      </c>
      <c r="J204" s="54">
        <f t="shared" si="35"/>
        <v>227.01999999999953</v>
      </c>
      <c r="K204" s="55">
        <f>[1]Оплата!BE202</f>
        <v>-1837.2646000000059</v>
      </c>
      <c r="L204" s="53">
        <f>[1]Оплата!AC202</f>
        <v>1837.26</v>
      </c>
      <c r="M204" s="54">
        <f t="shared" si="33"/>
        <v>1221.3255999999997</v>
      </c>
      <c r="N204" s="55">
        <f t="shared" si="33"/>
        <v>127.04099999999893</v>
      </c>
      <c r="O204" s="53">
        <f t="shared" si="26"/>
        <v>1348.3665999999987</v>
      </c>
      <c r="P204" s="53"/>
      <c r="Q204" s="55">
        <f t="shared" si="27"/>
        <v>-1348.3712000000044</v>
      </c>
      <c r="R204" s="55" t="str">
        <f t="shared" si="36"/>
        <v xml:space="preserve">№173 </v>
      </c>
      <c r="S204" s="4"/>
    </row>
    <row r="205" spans="1:19">
      <c r="A205" s="14" t="s">
        <v>215</v>
      </c>
      <c r="B205" s="56">
        <v>6093.11</v>
      </c>
      <c r="C205" s="4">
        <v>2656.28</v>
      </c>
      <c r="D205" s="14">
        <v>8749.41</v>
      </c>
      <c r="E205" s="56">
        <v>6308.89</v>
      </c>
      <c r="F205" s="4">
        <v>2703.71</v>
      </c>
      <c r="G205" s="14">
        <v>9012.630000000001</v>
      </c>
      <c r="H205" s="56">
        <f t="shared" si="34"/>
        <v>215.78000000000065</v>
      </c>
      <c r="I205" s="56">
        <f t="shared" si="34"/>
        <v>47.429999999999836</v>
      </c>
      <c r="J205" s="56">
        <f t="shared" si="35"/>
        <v>263.21000000000049</v>
      </c>
      <c r="K205" s="4">
        <f>[1]Оплата!BE203</f>
        <v>-307.31049999999732</v>
      </c>
      <c r="L205" s="14">
        <f>[1]Оплата!AC203</f>
        <v>2000</v>
      </c>
      <c r="M205" s="56">
        <f t="shared" si="33"/>
        <v>1471.6196000000045</v>
      </c>
      <c r="N205" s="4">
        <f t="shared" si="33"/>
        <v>125.68949999999957</v>
      </c>
      <c r="O205" s="14">
        <f t="shared" ref="O205:O268" si="37">SUM(M205:N205)</f>
        <v>1597.309100000004</v>
      </c>
      <c r="P205" s="14"/>
      <c r="Q205" s="4">
        <f t="shared" ref="Q205:Q268" si="38">K205-O205+L205+P205</f>
        <v>95.380399999998644</v>
      </c>
      <c r="R205" s="4" t="str">
        <f t="shared" si="36"/>
        <v xml:space="preserve">№174 </v>
      </c>
      <c r="S205" s="4"/>
    </row>
    <row r="206" spans="1:19">
      <c r="A206" s="53" t="s">
        <v>216</v>
      </c>
      <c r="B206" s="54"/>
      <c r="C206" s="55"/>
      <c r="D206" s="53"/>
      <c r="E206" s="54"/>
      <c r="F206" s="55"/>
      <c r="G206" s="53"/>
      <c r="H206" s="54"/>
      <c r="I206" s="54"/>
      <c r="J206" s="54"/>
      <c r="K206" s="55">
        <f>[1]Оплата!BE204</f>
        <v>0.80379999999695428</v>
      </c>
      <c r="L206" s="53">
        <f>[1]Оплата!AC204</f>
        <v>0</v>
      </c>
      <c r="M206" s="54">
        <f t="shared" si="33"/>
        <v>0</v>
      </c>
      <c r="N206" s="55">
        <f t="shared" si="33"/>
        <v>0</v>
      </c>
      <c r="O206" s="53">
        <f t="shared" si="37"/>
        <v>0</v>
      </c>
      <c r="P206" s="53"/>
      <c r="Q206" s="55">
        <f t="shared" si="38"/>
        <v>0.80379999999695428</v>
      </c>
      <c r="R206" s="55" t="str">
        <f t="shared" si="36"/>
        <v>№175 сбыт</v>
      </c>
      <c r="S206" s="4"/>
    </row>
    <row r="207" spans="1:19">
      <c r="A207" s="14" t="s">
        <v>217</v>
      </c>
      <c r="B207" s="56">
        <v>798.42000000000007</v>
      </c>
      <c r="C207" s="4">
        <v>362.36</v>
      </c>
      <c r="D207" s="14">
        <v>1160.79</v>
      </c>
      <c r="E207" s="56">
        <v>805.1</v>
      </c>
      <c r="F207" s="4">
        <v>363.11</v>
      </c>
      <c r="G207" s="14">
        <v>1168.22</v>
      </c>
      <c r="H207" s="56">
        <f t="shared" ref="H207:I224" si="39">E207-B207</f>
        <v>6.67999999999995</v>
      </c>
      <c r="I207" s="56">
        <f t="shared" si="39"/>
        <v>0.75</v>
      </c>
      <c r="J207" s="56">
        <f t="shared" si="35"/>
        <v>7.42999999999995</v>
      </c>
      <c r="K207" s="4">
        <f>[1]Оплата!BE205</f>
        <v>20689.825999999994</v>
      </c>
      <c r="L207" s="14">
        <f>[1]Оплата!AC205</f>
        <v>0</v>
      </c>
      <c r="M207" s="56">
        <f t="shared" si="33"/>
        <v>45.55759999999966</v>
      </c>
      <c r="N207" s="4">
        <f t="shared" si="33"/>
        <v>1.9874999999999998</v>
      </c>
      <c r="O207" s="14">
        <f t="shared" si="37"/>
        <v>47.545099999999657</v>
      </c>
      <c r="P207" s="14"/>
      <c r="Q207" s="4">
        <f t="shared" si="38"/>
        <v>20642.280899999994</v>
      </c>
      <c r="R207" s="4" t="str">
        <f t="shared" si="36"/>
        <v xml:space="preserve">№176\1 </v>
      </c>
      <c r="S207" s="4"/>
    </row>
    <row r="208" spans="1:19">
      <c r="A208" s="53" t="s">
        <v>218</v>
      </c>
      <c r="B208" s="54">
        <v>4980.3599999999997</v>
      </c>
      <c r="C208" s="55">
        <v>2834.7400000000002</v>
      </c>
      <c r="D208" s="53">
        <v>7815.1100000000006</v>
      </c>
      <c r="E208" s="54">
        <v>5101.4400000000005</v>
      </c>
      <c r="F208" s="55">
        <v>2863.87</v>
      </c>
      <c r="G208" s="53">
        <v>7965.3200000000006</v>
      </c>
      <c r="H208" s="54">
        <f t="shared" si="39"/>
        <v>121.08000000000084</v>
      </c>
      <c r="I208" s="54">
        <f t="shared" si="39"/>
        <v>29.129999999999654</v>
      </c>
      <c r="J208" s="54">
        <f t="shared" si="35"/>
        <v>150.21000000000049</v>
      </c>
      <c r="K208" s="55">
        <f>[1]Оплата!BE206</f>
        <v>-21793.959199999994</v>
      </c>
      <c r="L208" s="53">
        <f>[1]Оплата!AC206</f>
        <v>0</v>
      </c>
      <c r="M208" s="54">
        <f t="shared" si="33"/>
        <v>825.76560000000575</v>
      </c>
      <c r="N208" s="55">
        <f t="shared" si="33"/>
        <v>77.194499999999081</v>
      </c>
      <c r="O208" s="53">
        <f t="shared" si="37"/>
        <v>902.96010000000479</v>
      </c>
      <c r="P208" s="53"/>
      <c r="Q208" s="55">
        <f t="shared" si="38"/>
        <v>-22696.919299999998</v>
      </c>
      <c r="R208" s="55" t="str">
        <f t="shared" si="36"/>
        <v xml:space="preserve">№176\2 </v>
      </c>
      <c r="S208" s="4"/>
    </row>
    <row r="209" spans="1:19">
      <c r="A209" s="14" t="s">
        <v>219</v>
      </c>
      <c r="B209" s="56">
        <v>7566.1500000000005</v>
      </c>
      <c r="C209" s="4">
        <v>2051.9900000000002</v>
      </c>
      <c r="D209" s="14">
        <v>9618.15</v>
      </c>
      <c r="E209" s="56">
        <v>7898.85</v>
      </c>
      <c r="F209" s="4">
        <v>2123.61</v>
      </c>
      <c r="G209" s="14">
        <v>10022.469999999999</v>
      </c>
      <c r="H209" s="56">
        <f t="shared" si="39"/>
        <v>332.69999999999982</v>
      </c>
      <c r="I209" s="56">
        <f t="shared" si="39"/>
        <v>71.619999999999891</v>
      </c>
      <c r="J209" s="56">
        <f t="shared" si="35"/>
        <v>404.31999999999971</v>
      </c>
      <c r="K209" s="4">
        <f>[1]Оплата!BE207</f>
        <v>-2626.4352000000035</v>
      </c>
      <c r="L209" s="14">
        <f>[1]Оплата!AC207</f>
        <v>0</v>
      </c>
      <c r="M209" s="56">
        <f t="shared" si="33"/>
        <v>2269.0139999999988</v>
      </c>
      <c r="N209" s="4">
        <f t="shared" si="33"/>
        <v>189.79299999999969</v>
      </c>
      <c r="O209" s="14">
        <f t="shared" si="37"/>
        <v>2458.8069999999984</v>
      </c>
      <c r="P209" s="14"/>
      <c r="Q209" s="4">
        <f t="shared" si="38"/>
        <v>-5085.2422000000024</v>
      </c>
      <c r="R209" s="4" t="str">
        <f t="shared" si="36"/>
        <v xml:space="preserve">№177 </v>
      </c>
      <c r="S209" s="4"/>
    </row>
    <row r="210" spans="1:19">
      <c r="A210" s="53" t="s">
        <v>220</v>
      </c>
      <c r="B210" s="54">
        <v>3591.04</v>
      </c>
      <c r="C210" s="55">
        <v>2185.9500000000003</v>
      </c>
      <c r="D210" s="53">
        <v>5776.99</v>
      </c>
      <c r="E210" s="54">
        <v>3749.44</v>
      </c>
      <c r="F210" s="55">
        <v>2260.42</v>
      </c>
      <c r="G210" s="53">
        <v>6009.87</v>
      </c>
      <c r="H210" s="54">
        <f t="shared" si="39"/>
        <v>158.40000000000009</v>
      </c>
      <c r="I210" s="54">
        <f t="shared" si="39"/>
        <v>74.4699999999998</v>
      </c>
      <c r="J210" s="54">
        <f t="shared" si="35"/>
        <v>232.86999999999989</v>
      </c>
      <c r="K210" s="55">
        <f>[1]Оплата!BE208</f>
        <v>-704.8262000000002</v>
      </c>
      <c r="L210" s="53">
        <f>[1]Оплата!AC208</f>
        <v>2000</v>
      </c>
      <c r="M210" s="54">
        <f t="shared" si="33"/>
        <v>1080.2880000000007</v>
      </c>
      <c r="N210" s="55">
        <f t="shared" si="33"/>
        <v>197.34549999999948</v>
      </c>
      <c r="O210" s="53">
        <f>SUM(M210:N210)</f>
        <v>1277.6335000000001</v>
      </c>
      <c r="P210" s="53"/>
      <c r="Q210" s="55">
        <f t="shared" si="38"/>
        <v>17.540299999999661</v>
      </c>
      <c r="R210" s="55" t="str">
        <f t="shared" si="36"/>
        <v xml:space="preserve">№178 </v>
      </c>
      <c r="S210" s="4"/>
    </row>
    <row r="211" spans="1:19">
      <c r="A211" s="14" t="s">
        <v>221</v>
      </c>
      <c r="B211" s="56">
        <v>3113.1800000000003</v>
      </c>
      <c r="C211" s="4">
        <v>2016.26</v>
      </c>
      <c r="D211" s="14">
        <v>5129.51</v>
      </c>
      <c r="E211" s="56">
        <v>3227.41</v>
      </c>
      <c r="F211" s="4">
        <v>2042.23</v>
      </c>
      <c r="G211" s="14">
        <v>5269.71</v>
      </c>
      <c r="H211" s="56">
        <f t="shared" si="39"/>
        <v>114.22999999999956</v>
      </c>
      <c r="I211" s="56">
        <f t="shared" si="39"/>
        <v>25.970000000000027</v>
      </c>
      <c r="J211" s="56">
        <f t="shared" si="35"/>
        <v>140.19999999999959</v>
      </c>
      <c r="K211" s="4">
        <f>[1]Оплата!BE209</f>
        <v>-689.16260000000216</v>
      </c>
      <c r="L211" s="14">
        <f>[1]Оплата!AC209</f>
        <v>700</v>
      </c>
      <c r="M211" s="56">
        <f t="shared" si="33"/>
        <v>779.04859999999701</v>
      </c>
      <c r="N211" s="4">
        <f t="shared" si="33"/>
        <v>68.820500000000067</v>
      </c>
      <c r="O211" s="14">
        <f t="shared" si="37"/>
        <v>847.86909999999705</v>
      </c>
      <c r="P211" s="14"/>
      <c r="Q211" s="4">
        <f t="shared" si="38"/>
        <v>-837.03169999999909</v>
      </c>
      <c r="R211" s="4" t="str">
        <f t="shared" si="36"/>
        <v xml:space="preserve">№179 </v>
      </c>
      <c r="S211" s="4"/>
    </row>
    <row r="212" spans="1:19">
      <c r="A212" s="53" t="s">
        <v>222</v>
      </c>
      <c r="B212" s="54">
        <v>14284.85</v>
      </c>
      <c r="C212" s="55">
        <v>7193.6900000000005</v>
      </c>
      <c r="D212" s="53">
        <v>21478.55</v>
      </c>
      <c r="E212" s="54">
        <v>14449.960000000001</v>
      </c>
      <c r="F212" s="55">
        <v>7288.6500000000005</v>
      </c>
      <c r="G212" s="53">
        <v>21738.62</v>
      </c>
      <c r="H212" s="54">
        <f t="shared" si="39"/>
        <v>165.11000000000058</v>
      </c>
      <c r="I212" s="54">
        <f t="shared" si="39"/>
        <v>94.960000000000036</v>
      </c>
      <c r="J212" s="54">
        <f t="shared" si="35"/>
        <v>260.07000000000062</v>
      </c>
      <c r="K212" s="55">
        <f>[1]Оплата!BE210</f>
        <v>-1797.8796000000027</v>
      </c>
      <c r="L212" s="53">
        <f>[1]Оплата!AC210</f>
        <v>0</v>
      </c>
      <c r="M212" s="54">
        <f t="shared" si="33"/>
        <v>1126.050200000004</v>
      </c>
      <c r="N212" s="55">
        <f t="shared" si="33"/>
        <v>251.64400000000009</v>
      </c>
      <c r="O212" s="53">
        <f t="shared" si="37"/>
        <v>1377.694200000004</v>
      </c>
      <c r="P212" s="53"/>
      <c r="Q212" s="55">
        <f t="shared" si="38"/>
        <v>-3175.5738000000065</v>
      </c>
      <c r="R212" s="55" t="str">
        <f t="shared" si="36"/>
        <v xml:space="preserve">№180 </v>
      </c>
      <c r="S212" s="4"/>
    </row>
    <row r="213" spans="1:19">
      <c r="A213" s="14" t="s">
        <v>223</v>
      </c>
      <c r="B213" s="56">
        <v>4969.3599999999997</v>
      </c>
      <c r="C213" s="4">
        <v>6081.4800000000005</v>
      </c>
      <c r="D213" s="14">
        <v>11050.89</v>
      </c>
      <c r="E213" s="56">
        <v>5204.63</v>
      </c>
      <c r="F213" s="4">
        <v>6140.58</v>
      </c>
      <c r="G213" s="14">
        <v>11345.27</v>
      </c>
      <c r="H213" s="56">
        <f t="shared" si="39"/>
        <v>235.27000000000044</v>
      </c>
      <c r="I213" s="56">
        <f t="shared" si="39"/>
        <v>59.099999999999454</v>
      </c>
      <c r="J213" s="56">
        <f t="shared" si="35"/>
        <v>294.36999999999989</v>
      </c>
      <c r="K213" s="4">
        <f>[1]Оплата!BE211</f>
        <v>761.75430000000188</v>
      </c>
      <c r="L213" s="14">
        <f>[1]Оплата!AC211</f>
        <v>0</v>
      </c>
      <c r="M213" s="56">
        <f t="shared" si="33"/>
        <v>1604.541400000003</v>
      </c>
      <c r="N213" s="4">
        <f t="shared" si="33"/>
        <v>156.61499999999856</v>
      </c>
      <c r="O213" s="14">
        <f t="shared" si="37"/>
        <v>1761.1564000000017</v>
      </c>
      <c r="P213" s="14"/>
      <c r="Q213" s="4">
        <f t="shared" si="38"/>
        <v>-999.40209999999979</v>
      </c>
      <c r="R213" s="4" t="str">
        <f t="shared" si="36"/>
        <v xml:space="preserve">№181 </v>
      </c>
      <c r="S213" s="4"/>
    </row>
    <row r="214" spans="1:19">
      <c r="A214" s="53" t="s">
        <v>224</v>
      </c>
      <c r="B214" s="54">
        <v>34440.53</v>
      </c>
      <c r="C214" s="55">
        <v>41412.28</v>
      </c>
      <c r="D214" s="53">
        <v>75852.95</v>
      </c>
      <c r="E214" s="54">
        <v>34440.53</v>
      </c>
      <c r="F214" s="55">
        <v>41412.28</v>
      </c>
      <c r="G214" s="53">
        <v>75852.95</v>
      </c>
      <c r="H214" s="54">
        <f t="shared" si="39"/>
        <v>0</v>
      </c>
      <c r="I214" s="54">
        <f t="shared" si="39"/>
        <v>0</v>
      </c>
      <c r="J214" s="54">
        <f t="shared" si="35"/>
        <v>0</v>
      </c>
      <c r="K214" s="55">
        <f>[1]Оплата!BE212</f>
        <v>97.697499999996595</v>
      </c>
      <c r="L214" s="53">
        <f>[1]Оплата!AC212</f>
        <v>0</v>
      </c>
      <c r="M214" s="54">
        <f t="shared" si="33"/>
        <v>0</v>
      </c>
      <c r="N214" s="55">
        <f t="shared" si="33"/>
        <v>0</v>
      </c>
      <c r="O214" s="53">
        <f t="shared" si="37"/>
        <v>0</v>
      </c>
      <c r="P214" s="53"/>
      <c r="Q214" s="55">
        <f t="shared" si="38"/>
        <v>97.697499999996595</v>
      </c>
      <c r="R214" s="55" t="str">
        <f t="shared" si="36"/>
        <v xml:space="preserve">№182 </v>
      </c>
      <c r="S214" s="4"/>
    </row>
    <row r="215" spans="1:19">
      <c r="A215" s="14" t="s">
        <v>225</v>
      </c>
      <c r="B215" s="56">
        <v>3220.42</v>
      </c>
      <c r="C215" s="4">
        <v>692.91</v>
      </c>
      <c r="D215" s="14">
        <v>3913.34</v>
      </c>
      <c r="E215" s="56">
        <v>3440.4300000000003</v>
      </c>
      <c r="F215" s="4">
        <v>750.13</v>
      </c>
      <c r="G215" s="14">
        <v>4190.57</v>
      </c>
      <c r="H215" s="56">
        <f t="shared" si="39"/>
        <v>220.01000000000022</v>
      </c>
      <c r="I215" s="56">
        <f t="shared" si="39"/>
        <v>57.220000000000027</v>
      </c>
      <c r="J215" s="56">
        <f t="shared" si="35"/>
        <v>277.23000000000025</v>
      </c>
      <c r="K215" s="4">
        <f>[1]Оплата!BE213</f>
        <v>-7227.5575000000008</v>
      </c>
      <c r="L215" s="14">
        <f>[1]Оплата!AC213</f>
        <v>0</v>
      </c>
      <c r="M215" s="56">
        <f t="shared" si="33"/>
        <v>1500.4682000000016</v>
      </c>
      <c r="N215" s="4">
        <f t="shared" si="33"/>
        <v>151.63300000000007</v>
      </c>
      <c r="O215" s="14">
        <f t="shared" si="37"/>
        <v>1652.1012000000017</v>
      </c>
      <c r="P215" s="14"/>
      <c r="Q215" s="4">
        <f t="shared" si="38"/>
        <v>-8879.6587000000018</v>
      </c>
      <c r="R215" s="4" t="str">
        <f t="shared" si="36"/>
        <v xml:space="preserve">№183 </v>
      </c>
      <c r="S215" s="4"/>
    </row>
    <row r="216" spans="1:19">
      <c r="A216" s="53" t="s">
        <v>226</v>
      </c>
      <c r="B216" s="54">
        <v>15529.16</v>
      </c>
      <c r="C216" s="55">
        <v>7296.16</v>
      </c>
      <c r="D216" s="53">
        <v>22825.34</v>
      </c>
      <c r="E216" s="54">
        <v>15926.460000000001</v>
      </c>
      <c r="F216" s="55">
        <v>7492.82</v>
      </c>
      <c r="G216" s="53">
        <v>23419.3</v>
      </c>
      <c r="H216" s="54">
        <f t="shared" si="39"/>
        <v>397.30000000000109</v>
      </c>
      <c r="I216" s="54">
        <f t="shared" si="39"/>
        <v>196.65999999999985</v>
      </c>
      <c r="J216" s="54">
        <f t="shared" si="35"/>
        <v>593.96000000000095</v>
      </c>
      <c r="K216" s="55">
        <f>[1]Оплата!BE214</f>
        <v>-2863.0169999999939</v>
      </c>
      <c r="L216" s="53">
        <f>[1]Оплата!AC214</f>
        <v>2900</v>
      </c>
      <c r="M216" s="54">
        <f t="shared" si="33"/>
        <v>2709.5860000000075</v>
      </c>
      <c r="N216" s="55">
        <f t="shared" si="33"/>
        <v>521.14899999999955</v>
      </c>
      <c r="O216" s="53">
        <f t="shared" si="37"/>
        <v>3230.7350000000069</v>
      </c>
      <c r="P216" s="53"/>
      <c r="Q216" s="55">
        <f t="shared" si="38"/>
        <v>-3193.7520000000004</v>
      </c>
      <c r="R216" s="55" t="str">
        <f t="shared" si="36"/>
        <v xml:space="preserve">№184 </v>
      </c>
      <c r="S216" s="4"/>
    </row>
    <row r="217" spans="1:19">
      <c r="A217" s="14" t="s">
        <v>227</v>
      </c>
      <c r="B217" s="56">
        <v>2833.67</v>
      </c>
      <c r="C217" s="4">
        <v>1421.76</v>
      </c>
      <c r="D217" s="14">
        <v>4255.4400000000005</v>
      </c>
      <c r="E217" s="56">
        <v>2833.67</v>
      </c>
      <c r="F217" s="4">
        <v>1421.76</v>
      </c>
      <c r="G217" s="14">
        <v>4255.4400000000005</v>
      </c>
      <c r="H217" s="56">
        <f t="shared" si="39"/>
        <v>0</v>
      </c>
      <c r="I217" s="56">
        <f t="shared" si="39"/>
        <v>0</v>
      </c>
      <c r="J217" s="56">
        <f t="shared" si="35"/>
        <v>0</v>
      </c>
      <c r="K217" s="4">
        <f>[1]Оплата!BE215</f>
        <v>-4273.0050999999994</v>
      </c>
      <c r="L217" s="14">
        <f>[1]Оплата!AC215</f>
        <v>4300</v>
      </c>
      <c r="M217" s="56">
        <f t="shared" si="33"/>
        <v>0</v>
      </c>
      <c r="N217" s="4">
        <f t="shared" si="33"/>
        <v>0</v>
      </c>
      <c r="O217" s="14">
        <f t="shared" si="37"/>
        <v>0</v>
      </c>
      <c r="P217" s="14"/>
      <c r="Q217" s="4">
        <f t="shared" si="38"/>
        <v>26.994900000000598</v>
      </c>
      <c r="R217" s="4" t="str">
        <f t="shared" si="36"/>
        <v xml:space="preserve">№185 </v>
      </c>
      <c r="S217" s="4"/>
    </row>
    <row r="218" spans="1:19">
      <c r="A218" s="53" t="s">
        <v>228</v>
      </c>
      <c r="B218" s="54">
        <v>1352.13</v>
      </c>
      <c r="C218" s="55">
        <v>1126.6300000000001</v>
      </c>
      <c r="D218" s="53">
        <v>2478.77</v>
      </c>
      <c r="E218" s="54">
        <v>1395.27</v>
      </c>
      <c r="F218" s="55">
        <v>1139.52</v>
      </c>
      <c r="G218" s="53">
        <v>2534.8000000000002</v>
      </c>
      <c r="H218" s="54">
        <f t="shared" si="39"/>
        <v>43.139999999999873</v>
      </c>
      <c r="I218" s="54">
        <f t="shared" si="39"/>
        <v>12.889999999999873</v>
      </c>
      <c r="J218" s="54">
        <f t="shared" si="35"/>
        <v>56.029999999999745</v>
      </c>
      <c r="K218" s="55">
        <f>[1]Оплата!BE216</f>
        <v>-929.90660000000094</v>
      </c>
      <c r="L218" s="53">
        <f>[1]Оплата!AC216</f>
        <v>480.91</v>
      </c>
      <c r="M218" s="54">
        <f t="shared" si="33"/>
        <v>294.21479999999912</v>
      </c>
      <c r="N218" s="55">
        <f t="shared" si="33"/>
        <v>34.158499999999663</v>
      </c>
      <c r="O218" s="53">
        <f t="shared" si="37"/>
        <v>328.37329999999878</v>
      </c>
      <c r="P218" s="53"/>
      <c r="Q218" s="55">
        <f t="shared" si="38"/>
        <v>-777.36989999999969</v>
      </c>
      <c r="R218" s="55" t="str">
        <f t="shared" si="36"/>
        <v xml:space="preserve">№186 </v>
      </c>
      <c r="S218" s="4"/>
    </row>
    <row r="219" spans="1:19">
      <c r="A219" s="14" t="s">
        <v>229</v>
      </c>
      <c r="B219" s="56">
        <v>2754.82</v>
      </c>
      <c r="C219" s="4">
        <v>1685.28</v>
      </c>
      <c r="D219" s="14">
        <v>4440.13</v>
      </c>
      <c r="E219" s="56">
        <v>2774.16</v>
      </c>
      <c r="F219" s="4">
        <v>1689.7</v>
      </c>
      <c r="G219" s="14">
        <v>4463.8900000000003</v>
      </c>
      <c r="H219" s="60">
        <f t="shared" si="39"/>
        <v>19.339999999999691</v>
      </c>
      <c r="I219" s="60">
        <f t="shared" si="39"/>
        <v>4.4200000000000728</v>
      </c>
      <c r="J219" s="56">
        <f t="shared" si="35"/>
        <v>23.759999999999764</v>
      </c>
      <c r="K219" s="4">
        <f>[1]Оплата!BE217</f>
        <v>645.59459999999876</v>
      </c>
      <c r="L219" s="14">
        <f>[1]Оплата!AC217</f>
        <v>0</v>
      </c>
      <c r="M219" s="56">
        <f t="shared" ref="M219:N250" si="40">H219*M$6</f>
        <v>131.89879999999789</v>
      </c>
      <c r="N219" s="4">
        <f t="shared" si="40"/>
        <v>11.713000000000193</v>
      </c>
      <c r="O219" s="14">
        <f t="shared" si="37"/>
        <v>143.61179999999808</v>
      </c>
      <c r="P219" s="14"/>
      <c r="Q219" s="4">
        <f t="shared" si="38"/>
        <v>501.98280000000068</v>
      </c>
      <c r="R219" s="4" t="str">
        <f t="shared" si="36"/>
        <v xml:space="preserve">№187 </v>
      </c>
      <c r="S219" s="4"/>
    </row>
    <row r="220" spans="1:19">
      <c r="A220" s="53" t="s">
        <v>230</v>
      </c>
      <c r="B220" s="54">
        <v>4135.87</v>
      </c>
      <c r="C220" s="55">
        <v>640.02</v>
      </c>
      <c r="D220" s="53">
        <v>4775.9000000000005</v>
      </c>
      <c r="E220" s="54">
        <v>4401.24</v>
      </c>
      <c r="F220" s="55">
        <v>660.77</v>
      </c>
      <c r="G220" s="53">
        <v>5062.0200000000004</v>
      </c>
      <c r="H220" s="54">
        <f t="shared" si="39"/>
        <v>265.36999999999989</v>
      </c>
      <c r="I220" s="54">
        <f t="shared" si="39"/>
        <v>20.75</v>
      </c>
      <c r="J220" s="54">
        <f t="shared" si="35"/>
        <v>286.11999999999989</v>
      </c>
      <c r="K220" s="55">
        <f>[1]Оплата!BE218</f>
        <v>-869.58499999999867</v>
      </c>
      <c r="L220" s="53">
        <f>[1]Оплата!AC218</f>
        <v>870</v>
      </c>
      <c r="M220" s="54">
        <f t="shared" si="40"/>
        <v>1809.8233999999993</v>
      </c>
      <c r="N220" s="55">
        <f t="shared" si="40"/>
        <v>54.987499999999997</v>
      </c>
      <c r="O220" s="53">
        <f t="shared" si="37"/>
        <v>1864.8108999999993</v>
      </c>
      <c r="P220" s="53"/>
      <c r="Q220" s="55">
        <f t="shared" si="38"/>
        <v>-1864.3958999999977</v>
      </c>
      <c r="R220" s="55" t="str">
        <f t="shared" si="36"/>
        <v>№188\1</v>
      </c>
      <c r="S220" s="4"/>
    </row>
    <row r="221" spans="1:19">
      <c r="A221" s="14" t="s">
        <v>231</v>
      </c>
      <c r="B221" s="56">
        <v>2268.41</v>
      </c>
      <c r="C221" s="4">
        <v>1797.05</v>
      </c>
      <c r="D221" s="14">
        <v>4065.4900000000002</v>
      </c>
      <c r="E221" s="56">
        <v>2314.23</v>
      </c>
      <c r="F221" s="4">
        <v>1812.67</v>
      </c>
      <c r="G221" s="14">
        <v>4126.93</v>
      </c>
      <c r="H221" s="56">
        <f t="shared" si="39"/>
        <v>45.820000000000164</v>
      </c>
      <c r="I221" s="56">
        <f t="shared" si="39"/>
        <v>15.620000000000118</v>
      </c>
      <c r="J221" s="56">
        <f t="shared" si="35"/>
        <v>61.440000000000282</v>
      </c>
      <c r="K221" s="4">
        <f>[1]Оплата!BE219</f>
        <v>4095.7117999999991</v>
      </c>
      <c r="L221" s="14">
        <f>[1]Оплата!AC219</f>
        <v>0</v>
      </c>
      <c r="M221" s="56">
        <f t="shared" si="40"/>
        <v>312.49240000000111</v>
      </c>
      <c r="N221" s="4">
        <f t="shared" si="40"/>
        <v>41.393000000000313</v>
      </c>
      <c r="O221" s="14">
        <f t="shared" si="37"/>
        <v>353.88540000000143</v>
      </c>
      <c r="P221" s="14"/>
      <c r="Q221" s="4">
        <f t="shared" si="38"/>
        <v>3741.8263999999976</v>
      </c>
      <c r="R221" s="4" t="str">
        <f t="shared" si="36"/>
        <v xml:space="preserve">№188\2 </v>
      </c>
      <c r="S221" s="4"/>
    </row>
    <row r="222" spans="1:19">
      <c r="A222" s="53" t="s">
        <v>232</v>
      </c>
      <c r="B222" s="54">
        <v>8828.98</v>
      </c>
      <c r="C222" s="55">
        <v>4400.03</v>
      </c>
      <c r="D222" s="53">
        <v>13229.04</v>
      </c>
      <c r="E222" s="54">
        <v>8841.7000000000007</v>
      </c>
      <c r="F222" s="55">
        <v>4400.67</v>
      </c>
      <c r="G222" s="53">
        <v>13242.41</v>
      </c>
      <c r="H222" s="54">
        <f t="shared" si="39"/>
        <v>12.720000000001164</v>
      </c>
      <c r="I222" s="54">
        <f t="shared" si="39"/>
        <v>0.64000000000032742</v>
      </c>
      <c r="J222" s="54">
        <f t="shared" si="35"/>
        <v>13.360000000001492</v>
      </c>
      <c r="K222" s="55">
        <f>[1]Оплата!BE220</f>
        <v>-6101.4325999999955</v>
      </c>
      <c r="L222" s="53">
        <f>[1]Оплата!AC220</f>
        <v>6100</v>
      </c>
      <c r="M222" s="54">
        <f t="shared" si="40"/>
        <v>86.750400000007943</v>
      </c>
      <c r="N222" s="55">
        <f t="shared" si="40"/>
        <v>1.6960000000008677</v>
      </c>
      <c r="O222" s="53">
        <f t="shared" si="37"/>
        <v>88.446400000008808</v>
      </c>
      <c r="P222" s="53"/>
      <c r="Q222" s="55">
        <f t="shared" si="38"/>
        <v>-89.879000000004453</v>
      </c>
      <c r="R222" s="55" t="str">
        <f t="shared" si="36"/>
        <v xml:space="preserve">№189 </v>
      </c>
      <c r="S222" s="4"/>
    </row>
    <row r="223" spans="1:19">
      <c r="A223" s="14" t="s">
        <v>233</v>
      </c>
      <c r="B223" s="56">
        <v>5341.66</v>
      </c>
      <c r="C223" s="4">
        <v>1618.96</v>
      </c>
      <c r="D223" s="14">
        <v>6960.63</v>
      </c>
      <c r="E223" s="56">
        <v>5504.85</v>
      </c>
      <c r="F223" s="4">
        <v>1669.98</v>
      </c>
      <c r="G223" s="14">
        <v>7174.83</v>
      </c>
      <c r="H223" s="56">
        <f t="shared" si="39"/>
        <v>163.19000000000051</v>
      </c>
      <c r="I223" s="56">
        <f t="shared" si="39"/>
        <v>51.019999999999982</v>
      </c>
      <c r="J223" s="56">
        <f t="shared" si="35"/>
        <v>214.21000000000049</v>
      </c>
      <c r="K223" s="4">
        <f>[1]Оплата!BE221</f>
        <v>-1827.1336999999976</v>
      </c>
      <c r="L223" s="14">
        <f>[1]Оплата!AC221</f>
        <v>0</v>
      </c>
      <c r="M223" s="56">
        <f t="shared" si="40"/>
        <v>1112.9558000000036</v>
      </c>
      <c r="N223" s="4">
        <f t="shared" si="40"/>
        <v>135.20299999999995</v>
      </c>
      <c r="O223" s="14">
        <f t="shared" si="37"/>
        <v>1248.1588000000036</v>
      </c>
      <c r="P223" s="14"/>
      <c r="Q223" s="4">
        <f t="shared" si="38"/>
        <v>-3075.2925000000014</v>
      </c>
      <c r="R223" s="4" t="str">
        <f t="shared" si="36"/>
        <v xml:space="preserve">№190 </v>
      </c>
      <c r="S223" s="4"/>
    </row>
    <row r="224" spans="1:19">
      <c r="A224" s="53" t="s">
        <v>234</v>
      </c>
      <c r="B224" s="54">
        <v>843.12</v>
      </c>
      <c r="C224" s="55">
        <v>615.19000000000005</v>
      </c>
      <c r="D224" s="53">
        <v>1458.31</v>
      </c>
      <c r="E224" s="54">
        <v>934.89</v>
      </c>
      <c r="F224" s="55">
        <v>680.07</v>
      </c>
      <c r="G224" s="53">
        <v>1614.96</v>
      </c>
      <c r="H224" s="54">
        <f t="shared" si="39"/>
        <v>91.769999999999982</v>
      </c>
      <c r="I224" s="54">
        <f t="shared" si="39"/>
        <v>64.88</v>
      </c>
      <c r="J224" s="54">
        <f t="shared" si="35"/>
        <v>156.64999999999998</v>
      </c>
      <c r="K224" s="55">
        <f>[1]Оплата!BE222</f>
        <v>-4840.4776999999995</v>
      </c>
      <c r="L224" s="53">
        <f>[1]Оплата!AC222</f>
        <v>0</v>
      </c>
      <c r="M224" s="54">
        <f t="shared" si="40"/>
        <v>625.87139999999988</v>
      </c>
      <c r="N224" s="55">
        <f t="shared" si="40"/>
        <v>171.93199999999999</v>
      </c>
      <c r="O224" s="53">
        <f>SUM(M224:N224)</f>
        <v>797.8033999999999</v>
      </c>
      <c r="P224" s="53"/>
      <c r="Q224" s="55">
        <f t="shared" si="38"/>
        <v>-5638.2810999999992</v>
      </c>
      <c r="R224" s="55" t="str">
        <f t="shared" si="36"/>
        <v xml:space="preserve">№191 </v>
      </c>
      <c r="S224" s="4"/>
    </row>
    <row r="225" spans="1:19">
      <c r="A225" s="14" t="s">
        <v>235</v>
      </c>
      <c r="B225" s="56"/>
      <c r="C225" s="4"/>
      <c r="D225" s="14"/>
      <c r="E225" s="56"/>
      <c r="F225" s="4"/>
      <c r="G225" s="14"/>
      <c r="H225" s="58"/>
      <c r="I225" s="58"/>
      <c r="J225" s="58"/>
      <c r="K225" s="4">
        <f>[1]Оплата!BE223</f>
        <v>6844.78</v>
      </c>
      <c r="L225" s="14">
        <f>[1]Оплата!AC223</f>
        <v>0</v>
      </c>
      <c r="M225" s="56">
        <f t="shared" si="40"/>
        <v>0</v>
      </c>
      <c r="N225" s="4">
        <f t="shared" si="40"/>
        <v>0</v>
      </c>
      <c r="O225" s="14">
        <f t="shared" si="37"/>
        <v>0</v>
      </c>
      <c r="P225" s="14"/>
      <c r="Q225" s="4">
        <f t="shared" si="38"/>
        <v>6844.78</v>
      </c>
      <c r="R225" s="4" t="str">
        <f t="shared" si="36"/>
        <v xml:space="preserve">№202 </v>
      </c>
      <c r="S225" s="4"/>
    </row>
    <row r="226" spans="1:19">
      <c r="A226" s="53" t="s">
        <v>236</v>
      </c>
      <c r="B226" s="54">
        <v>431.5</v>
      </c>
      <c r="C226" s="55">
        <v>155.49</v>
      </c>
      <c r="D226" s="53">
        <v>587</v>
      </c>
      <c r="E226" s="54">
        <v>442.5</v>
      </c>
      <c r="F226" s="55">
        <v>160.35</v>
      </c>
      <c r="G226" s="53">
        <v>602.86</v>
      </c>
      <c r="H226" s="54">
        <f t="shared" ref="H226:I244" si="41">E226-B226</f>
        <v>11</v>
      </c>
      <c r="I226" s="54">
        <f t="shared" si="41"/>
        <v>4.8599999999999852</v>
      </c>
      <c r="J226" s="54">
        <f t="shared" si="35"/>
        <v>15.859999999999985</v>
      </c>
      <c r="K226" s="55">
        <f>[1]Оплата!BE224</f>
        <v>958.66109999999992</v>
      </c>
      <c r="L226" s="53">
        <f>[1]Оплата!AC224</f>
        <v>0</v>
      </c>
      <c r="M226" s="54">
        <f t="shared" si="40"/>
        <v>75.02000000000001</v>
      </c>
      <c r="N226" s="55">
        <f t="shared" si="40"/>
        <v>12.87899999999996</v>
      </c>
      <c r="O226" s="53">
        <f t="shared" si="37"/>
        <v>87.898999999999972</v>
      </c>
      <c r="P226" s="53"/>
      <c r="Q226" s="55">
        <f t="shared" si="38"/>
        <v>870.76209999999992</v>
      </c>
      <c r="R226" s="55" t="str">
        <f t="shared" si="36"/>
        <v xml:space="preserve">№203 </v>
      </c>
      <c r="S226" s="4"/>
    </row>
    <row r="227" spans="1:19">
      <c r="A227" s="14" t="s">
        <v>237</v>
      </c>
      <c r="B227" s="56"/>
      <c r="C227" s="4"/>
      <c r="D227" s="14">
        <v>12658.61</v>
      </c>
      <c r="E227" s="56"/>
      <c r="F227" s="4"/>
      <c r="G227" s="14">
        <v>12803.95</v>
      </c>
      <c r="H227" s="56">
        <f t="shared" si="41"/>
        <v>0</v>
      </c>
      <c r="I227" s="56">
        <f t="shared" si="41"/>
        <v>0</v>
      </c>
      <c r="J227" s="56">
        <f t="shared" si="35"/>
        <v>0</v>
      </c>
      <c r="K227" s="4">
        <f>[1]Оплата!BE225</f>
        <v>-391.72199999999754</v>
      </c>
      <c r="L227" s="14">
        <f>[1]Оплата!AC225</f>
        <v>0</v>
      </c>
      <c r="M227" s="56">
        <f t="shared" si="40"/>
        <v>0</v>
      </c>
      <c r="N227" s="4">
        <f t="shared" si="40"/>
        <v>0</v>
      </c>
      <c r="O227" s="14">
        <f t="shared" si="37"/>
        <v>0</v>
      </c>
      <c r="P227" s="14"/>
      <c r="Q227" s="4">
        <f t="shared" si="38"/>
        <v>-391.72199999999754</v>
      </c>
      <c r="R227" s="4" t="str">
        <f t="shared" si="36"/>
        <v xml:space="preserve">№204 </v>
      </c>
      <c r="S227" s="4"/>
    </row>
    <row r="228" spans="1:19">
      <c r="A228" s="53" t="s">
        <v>238</v>
      </c>
      <c r="B228" s="54">
        <v>165.02</v>
      </c>
      <c r="C228" s="55">
        <v>192.73000000000002</v>
      </c>
      <c r="D228" s="53">
        <v>357.76</v>
      </c>
      <c r="E228" s="54">
        <v>165.02</v>
      </c>
      <c r="F228" s="55">
        <v>192.73000000000002</v>
      </c>
      <c r="G228" s="53">
        <v>357.76</v>
      </c>
      <c r="H228" s="54">
        <f t="shared" si="41"/>
        <v>0</v>
      </c>
      <c r="I228" s="54">
        <f t="shared" si="41"/>
        <v>0</v>
      </c>
      <c r="J228" s="54">
        <f t="shared" si="35"/>
        <v>0</v>
      </c>
      <c r="K228" s="55">
        <f>[1]Оплата!BE226</f>
        <v>81.861599999999953</v>
      </c>
      <c r="L228" s="53">
        <f>[1]Оплата!AC226</f>
        <v>0</v>
      </c>
      <c r="M228" s="54">
        <f t="shared" si="40"/>
        <v>0</v>
      </c>
      <c r="N228" s="55">
        <f t="shared" si="40"/>
        <v>0</v>
      </c>
      <c r="O228" s="53">
        <f t="shared" si="37"/>
        <v>0</v>
      </c>
      <c r="P228" s="53"/>
      <c r="Q228" s="55">
        <f t="shared" si="38"/>
        <v>81.861599999999953</v>
      </c>
      <c r="R228" s="55" t="str">
        <f t="shared" si="36"/>
        <v xml:space="preserve">№205 </v>
      </c>
      <c r="S228" s="4"/>
    </row>
    <row r="229" spans="1:19">
      <c r="A229" s="14" t="s">
        <v>239</v>
      </c>
      <c r="B229" s="56">
        <v>4188.01</v>
      </c>
      <c r="C229" s="4">
        <v>2993.06</v>
      </c>
      <c r="D229" s="14">
        <v>7181.1</v>
      </c>
      <c r="E229" s="56">
        <v>4310.3100000000004</v>
      </c>
      <c r="F229" s="4">
        <v>3043.44</v>
      </c>
      <c r="G229" s="14">
        <v>7353.77</v>
      </c>
      <c r="H229" s="56">
        <f t="shared" si="41"/>
        <v>122.30000000000018</v>
      </c>
      <c r="I229" s="56">
        <f t="shared" si="41"/>
        <v>50.380000000000109</v>
      </c>
      <c r="J229" s="56">
        <f t="shared" si="35"/>
        <v>172.68000000000029</v>
      </c>
      <c r="K229" s="4">
        <f>[1]Оплата!BE227</f>
        <v>10.785199999997985</v>
      </c>
      <c r="L229" s="14">
        <f>[1]Оплата!AC227</f>
        <v>1000</v>
      </c>
      <c r="M229" s="56">
        <f t="shared" si="40"/>
        <v>834.08600000000126</v>
      </c>
      <c r="N229" s="4">
        <f t="shared" si="40"/>
        <v>133.50700000000029</v>
      </c>
      <c r="O229" s="14">
        <f t="shared" si="37"/>
        <v>967.59300000000155</v>
      </c>
      <c r="P229" s="14"/>
      <c r="Q229" s="4">
        <f t="shared" si="38"/>
        <v>43.192199999996433</v>
      </c>
      <c r="R229" s="4" t="str">
        <f t="shared" si="36"/>
        <v xml:space="preserve">№206 </v>
      </c>
      <c r="S229" s="4"/>
    </row>
    <row r="230" spans="1:19">
      <c r="A230" s="53" t="s">
        <v>240</v>
      </c>
      <c r="B230" s="54">
        <v>5370.02</v>
      </c>
      <c r="C230" s="55">
        <v>3080.52</v>
      </c>
      <c r="D230" s="53">
        <v>8450.5499999999993</v>
      </c>
      <c r="E230" s="54">
        <v>5512.89</v>
      </c>
      <c r="F230" s="55">
        <v>3112.48</v>
      </c>
      <c r="G230" s="53">
        <v>8625.380000000001</v>
      </c>
      <c r="H230" s="54">
        <f t="shared" si="41"/>
        <v>142.86999999999989</v>
      </c>
      <c r="I230" s="54">
        <f t="shared" si="41"/>
        <v>31.960000000000036</v>
      </c>
      <c r="J230" s="54">
        <f t="shared" si="35"/>
        <v>174.82999999999993</v>
      </c>
      <c r="K230" s="55">
        <f>[1]Оплата!BE228</f>
        <v>-1940.6829000000025</v>
      </c>
      <c r="L230" s="53">
        <f>[1]Оплата!AC228</f>
        <v>0</v>
      </c>
      <c r="M230" s="54">
        <f t="shared" si="40"/>
        <v>974.37339999999926</v>
      </c>
      <c r="N230" s="55">
        <f t="shared" si="40"/>
        <v>84.694000000000088</v>
      </c>
      <c r="O230" s="53">
        <f t="shared" si="37"/>
        <v>1059.0673999999995</v>
      </c>
      <c r="P230" s="53"/>
      <c r="Q230" s="55">
        <f t="shared" si="38"/>
        <v>-2999.750300000002</v>
      </c>
      <c r="R230" s="55" t="str">
        <f t="shared" si="36"/>
        <v xml:space="preserve">№207 </v>
      </c>
      <c r="S230" s="4"/>
    </row>
    <row r="231" spans="1:19">
      <c r="A231" s="14" t="s">
        <v>241</v>
      </c>
      <c r="B231" s="56">
        <v>9337.77</v>
      </c>
      <c r="C231" s="4">
        <v>3757.78</v>
      </c>
      <c r="D231" s="14">
        <v>13095.56</v>
      </c>
      <c r="E231" s="56">
        <v>9394.2100000000009</v>
      </c>
      <c r="F231" s="4">
        <v>3774.7000000000003</v>
      </c>
      <c r="G231" s="14">
        <v>13168.91</v>
      </c>
      <c r="H231" s="56">
        <f t="shared" si="41"/>
        <v>56.440000000000509</v>
      </c>
      <c r="I231" s="56">
        <f t="shared" si="41"/>
        <v>16.920000000000073</v>
      </c>
      <c r="J231" s="56">
        <f t="shared" si="35"/>
        <v>73.360000000000582</v>
      </c>
      <c r="K231" s="4">
        <f>[1]Оплата!BE229</f>
        <v>-3105.1606000000024</v>
      </c>
      <c r="L231" s="14">
        <f>[1]Оплата!AC229</f>
        <v>0</v>
      </c>
      <c r="M231" s="58">
        <f t="shared" si="40"/>
        <v>384.92080000000351</v>
      </c>
      <c r="N231" s="4">
        <f t="shared" si="40"/>
        <v>44.838000000000193</v>
      </c>
      <c r="O231" s="14">
        <f t="shared" si="37"/>
        <v>429.7588000000037</v>
      </c>
      <c r="P231" s="14"/>
      <c r="Q231" s="4">
        <f t="shared" si="38"/>
        <v>-3534.9194000000061</v>
      </c>
      <c r="R231" s="4" t="str">
        <f t="shared" si="36"/>
        <v xml:space="preserve">№208 </v>
      </c>
      <c r="S231" s="4"/>
    </row>
    <row r="232" spans="1:19">
      <c r="A232" s="53" t="s">
        <v>242</v>
      </c>
      <c r="B232" s="54">
        <v>1352.19</v>
      </c>
      <c r="C232" s="55">
        <v>674.53</v>
      </c>
      <c r="D232" s="53">
        <v>2026.74</v>
      </c>
      <c r="E232" s="54">
        <v>1352.19</v>
      </c>
      <c r="F232" s="55">
        <v>674.53</v>
      </c>
      <c r="G232" s="53">
        <v>2026.74</v>
      </c>
      <c r="H232" s="54">
        <f t="shared" si="41"/>
        <v>0</v>
      </c>
      <c r="I232" s="54">
        <f t="shared" si="41"/>
        <v>0</v>
      </c>
      <c r="J232" s="54">
        <f t="shared" si="35"/>
        <v>0</v>
      </c>
      <c r="K232" s="55">
        <f>[1]Оплата!BE230</f>
        <v>4925.0938999999989</v>
      </c>
      <c r="L232" s="53">
        <f>[1]Оплата!AC230</f>
        <v>0</v>
      </c>
      <c r="M232" s="54">
        <f t="shared" si="40"/>
        <v>0</v>
      </c>
      <c r="N232" s="55">
        <f t="shared" si="40"/>
        <v>0</v>
      </c>
      <c r="O232" s="53">
        <f t="shared" si="37"/>
        <v>0</v>
      </c>
      <c r="P232" s="53"/>
      <c r="Q232" s="55">
        <f t="shared" si="38"/>
        <v>4925.0938999999989</v>
      </c>
      <c r="R232" s="55" t="str">
        <f t="shared" si="36"/>
        <v xml:space="preserve">№209 </v>
      </c>
      <c r="S232" s="4"/>
    </row>
    <row r="233" spans="1:19">
      <c r="A233" s="14" t="s">
        <v>243</v>
      </c>
      <c r="B233" s="56">
        <v>13914.64</v>
      </c>
      <c r="C233" s="4">
        <v>4798</v>
      </c>
      <c r="D233" s="14">
        <v>18712.73</v>
      </c>
      <c r="E233" s="56">
        <v>14268.93</v>
      </c>
      <c r="F233" s="4">
        <v>4898.08</v>
      </c>
      <c r="G233" s="14">
        <v>19167.09</v>
      </c>
      <c r="H233" s="56">
        <f t="shared" si="41"/>
        <v>354.29000000000087</v>
      </c>
      <c r="I233" s="56">
        <f t="shared" si="41"/>
        <v>100.07999999999993</v>
      </c>
      <c r="J233" s="56">
        <f t="shared" si="35"/>
        <v>454.3700000000008</v>
      </c>
      <c r="K233" s="4">
        <f>[1]Оплата!BE231</f>
        <v>-1731.0087999999955</v>
      </c>
      <c r="L233" s="14">
        <f>[1]Оплата!AC231</f>
        <v>0</v>
      </c>
      <c r="M233" s="56">
        <f t="shared" si="40"/>
        <v>2416.2578000000062</v>
      </c>
      <c r="N233" s="4">
        <f t="shared" si="40"/>
        <v>265.21199999999982</v>
      </c>
      <c r="O233" s="14">
        <f t="shared" si="37"/>
        <v>2681.4698000000062</v>
      </c>
      <c r="P233" s="14"/>
      <c r="Q233" s="4">
        <f t="shared" si="38"/>
        <v>-4412.4786000000022</v>
      </c>
      <c r="R233" s="4" t="str">
        <f t="shared" si="36"/>
        <v xml:space="preserve">№210 </v>
      </c>
      <c r="S233" s="4"/>
    </row>
    <row r="234" spans="1:19">
      <c r="A234" s="53" t="s">
        <v>244</v>
      </c>
      <c r="B234" s="54">
        <v>11671.44</v>
      </c>
      <c r="C234" s="55">
        <v>5513.43</v>
      </c>
      <c r="D234" s="53">
        <v>17184.88</v>
      </c>
      <c r="E234" s="54">
        <v>11772.76</v>
      </c>
      <c r="F234" s="55">
        <v>5555.43</v>
      </c>
      <c r="G234" s="53">
        <v>17328.2</v>
      </c>
      <c r="H234" s="54">
        <f t="shared" si="41"/>
        <v>101.31999999999971</v>
      </c>
      <c r="I234" s="54">
        <f t="shared" si="41"/>
        <v>42</v>
      </c>
      <c r="J234" s="54">
        <f t="shared" si="35"/>
        <v>143.31999999999971</v>
      </c>
      <c r="K234" s="55">
        <f>[1]Оплата!BE232</f>
        <v>-933.35150000000203</v>
      </c>
      <c r="L234" s="53">
        <f>[1]Оплата!AC232</f>
        <v>0</v>
      </c>
      <c r="M234" s="54">
        <f t="shared" si="40"/>
        <v>691.00239999999803</v>
      </c>
      <c r="N234" s="55">
        <f t="shared" si="40"/>
        <v>111.3</v>
      </c>
      <c r="O234" s="53">
        <f t="shared" si="37"/>
        <v>802.30239999999799</v>
      </c>
      <c r="P234" s="53"/>
      <c r="Q234" s="55">
        <f t="shared" si="38"/>
        <v>-1735.6539</v>
      </c>
      <c r="R234" s="55" t="str">
        <f t="shared" si="36"/>
        <v xml:space="preserve">№210а </v>
      </c>
      <c r="S234" s="4"/>
    </row>
    <row r="235" spans="1:19">
      <c r="A235" s="14" t="s">
        <v>245</v>
      </c>
      <c r="B235" s="56">
        <v>6218.56</v>
      </c>
      <c r="C235" s="4">
        <v>3236.48</v>
      </c>
      <c r="D235" s="14">
        <v>9455.0500000000011</v>
      </c>
      <c r="E235" s="56">
        <v>6295.63</v>
      </c>
      <c r="F235" s="4">
        <v>3257.27</v>
      </c>
      <c r="G235" s="14">
        <v>9552.91</v>
      </c>
      <c r="H235" s="56">
        <f t="shared" si="41"/>
        <v>77.069999999999709</v>
      </c>
      <c r="I235" s="56">
        <f t="shared" si="41"/>
        <v>20.789999999999964</v>
      </c>
      <c r="J235" s="56">
        <f>SUM(H235:I235)</f>
        <v>97.859999999999673</v>
      </c>
      <c r="K235" s="4">
        <f>[1]Оплата!BE233</f>
        <v>2731.5249999999969</v>
      </c>
      <c r="L235" s="14">
        <f>[1]Оплата!AC233</f>
        <v>0</v>
      </c>
      <c r="M235" s="58">
        <f t="shared" si="40"/>
        <v>525.61739999999804</v>
      </c>
      <c r="N235" s="4">
        <f t="shared" si="40"/>
        <v>55.093499999999899</v>
      </c>
      <c r="O235" s="14">
        <f t="shared" si="37"/>
        <v>580.71089999999799</v>
      </c>
      <c r="P235" s="14"/>
      <c r="Q235" s="4">
        <f t="shared" si="38"/>
        <v>2150.8140999999987</v>
      </c>
      <c r="R235" s="4" t="str">
        <f t="shared" si="36"/>
        <v xml:space="preserve">№211 </v>
      </c>
      <c r="S235" s="4"/>
    </row>
    <row r="236" spans="1:19">
      <c r="A236" s="53" t="s">
        <v>246</v>
      </c>
      <c r="B236" s="54">
        <v>6867.87</v>
      </c>
      <c r="C236" s="55">
        <v>2990.57</v>
      </c>
      <c r="D236" s="53">
        <v>9858.4500000000007</v>
      </c>
      <c r="E236" s="54">
        <v>6939.95</v>
      </c>
      <c r="F236" s="55">
        <v>3025.28</v>
      </c>
      <c r="G236" s="53">
        <v>9965.24</v>
      </c>
      <c r="H236" s="56">
        <f t="shared" si="41"/>
        <v>72.079999999999927</v>
      </c>
      <c r="I236" s="56">
        <f t="shared" si="41"/>
        <v>34.710000000000036</v>
      </c>
      <c r="J236" s="56">
        <f>SUM(H236:I236)</f>
        <v>106.78999999999996</v>
      </c>
      <c r="K236" s="55">
        <f>[1]Оплата!BE234</f>
        <v>3697.3656999999998</v>
      </c>
      <c r="L236" s="53">
        <f>[1]Оплата!AC234</f>
        <v>0</v>
      </c>
      <c r="M236" s="54">
        <f t="shared" si="40"/>
        <v>491.58559999999954</v>
      </c>
      <c r="N236" s="55">
        <f t="shared" si="40"/>
        <v>91.981500000000096</v>
      </c>
      <c r="O236" s="53">
        <f t="shared" si="37"/>
        <v>583.56709999999964</v>
      </c>
      <c r="P236" s="53"/>
      <c r="Q236" s="55">
        <f t="shared" si="38"/>
        <v>3113.7986000000001</v>
      </c>
      <c r="R236" s="55" t="str">
        <f t="shared" si="36"/>
        <v xml:space="preserve">№212 </v>
      </c>
      <c r="S236" s="4"/>
    </row>
    <row r="237" spans="1:19">
      <c r="A237" s="14" t="s">
        <v>247</v>
      </c>
      <c r="B237" s="56">
        <v>1264.33</v>
      </c>
      <c r="C237" s="4">
        <v>935.30000000000007</v>
      </c>
      <c r="D237" s="14">
        <v>2199.65</v>
      </c>
      <c r="E237" s="56">
        <v>1296.1400000000001</v>
      </c>
      <c r="F237" s="4">
        <v>963.82</v>
      </c>
      <c r="G237" s="14">
        <v>2259.9700000000003</v>
      </c>
      <c r="H237" s="56">
        <f t="shared" si="41"/>
        <v>31.810000000000173</v>
      </c>
      <c r="I237" s="56">
        <f t="shared" si="41"/>
        <v>28.519999999999982</v>
      </c>
      <c r="J237" s="56">
        <f>SUM(H237:I237)</f>
        <v>60.330000000000155</v>
      </c>
      <c r="K237" s="4">
        <f>[1]Оплата!BE235</f>
        <v>-797.26590000000215</v>
      </c>
      <c r="L237" s="14">
        <f>[1]Оплата!AC235</f>
        <v>0</v>
      </c>
      <c r="M237" s="56">
        <f t="shared" si="40"/>
        <v>216.94420000000119</v>
      </c>
      <c r="N237" s="4">
        <f t="shared" si="40"/>
        <v>75.577999999999946</v>
      </c>
      <c r="O237" s="14">
        <f t="shared" si="37"/>
        <v>292.52220000000113</v>
      </c>
      <c r="P237" s="14"/>
      <c r="Q237" s="4">
        <f t="shared" si="38"/>
        <v>-1089.7881000000034</v>
      </c>
      <c r="R237" s="4" t="str">
        <f t="shared" si="36"/>
        <v xml:space="preserve">№213 </v>
      </c>
      <c r="S237" s="4"/>
    </row>
    <row r="238" spans="1:19">
      <c r="A238" s="53" t="s">
        <v>248</v>
      </c>
      <c r="B238" s="54">
        <v>20648.260000000002</v>
      </c>
      <c r="C238" s="55">
        <v>10122.31</v>
      </c>
      <c r="D238" s="53">
        <v>30770.57</v>
      </c>
      <c r="E238" s="54">
        <v>20833.16</v>
      </c>
      <c r="F238" s="55">
        <v>10157</v>
      </c>
      <c r="G238" s="53">
        <v>30990.170000000002</v>
      </c>
      <c r="H238" s="54">
        <f t="shared" si="41"/>
        <v>184.89999999999782</v>
      </c>
      <c r="I238" s="54">
        <f t="shared" si="41"/>
        <v>34.690000000000509</v>
      </c>
      <c r="J238" s="54">
        <f t="shared" si="35"/>
        <v>219.58999999999833</v>
      </c>
      <c r="K238" s="55">
        <f>[1]Оплата!BE236</f>
        <v>-1078.6150000000073</v>
      </c>
      <c r="L238" s="53">
        <f>[1]Оплата!AC236</f>
        <v>4500</v>
      </c>
      <c r="M238" s="54">
        <f t="shared" si="40"/>
        <v>1261.0179999999852</v>
      </c>
      <c r="N238" s="55">
        <f t="shared" si="40"/>
        <v>91.92850000000135</v>
      </c>
      <c r="O238" s="53">
        <f t="shared" si="37"/>
        <v>1352.9464999999866</v>
      </c>
      <c r="P238" s="53"/>
      <c r="Q238" s="55">
        <f t="shared" si="38"/>
        <v>2068.4385000000061</v>
      </c>
      <c r="R238" s="55" t="str">
        <f t="shared" si="36"/>
        <v xml:space="preserve">№214 </v>
      </c>
      <c r="S238" s="4"/>
    </row>
    <row r="239" spans="1:19">
      <c r="A239" s="14" t="s">
        <v>249</v>
      </c>
      <c r="B239" s="56">
        <v>14372.2</v>
      </c>
      <c r="C239" s="4">
        <v>6931.18</v>
      </c>
      <c r="D239" s="14">
        <v>21303.48</v>
      </c>
      <c r="E239" s="56">
        <v>14694.76</v>
      </c>
      <c r="F239" s="4">
        <v>7054.12</v>
      </c>
      <c r="G239" s="14">
        <v>21748.98</v>
      </c>
      <c r="H239" s="56">
        <f t="shared" si="41"/>
        <v>322.55999999999949</v>
      </c>
      <c r="I239" s="56">
        <f t="shared" si="41"/>
        <v>122.9399999999996</v>
      </c>
      <c r="J239" s="56">
        <f t="shared" si="35"/>
        <v>445.49999999999909</v>
      </c>
      <c r="K239" s="4">
        <f>[1]Оплата!BE237</f>
        <v>-80.509699999998702</v>
      </c>
      <c r="L239" s="14">
        <f>[1]Оплата!AC237</f>
        <v>5000</v>
      </c>
      <c r="M239" s="58">
        <f t="shared" si="40"/>
        <v>2199.8591999999967</v>
      </c>
      <c r="N239" s="4">
        <f t="shared" si="40"/>
        <v>325.79099999999892</v>
      </c>
      <c r="O239" s="14">
        <f t="shared" si="37"/>
        <v>2525.6501999999955</v>
      </c>
      <c r="P239" s="14"/>
      <c r="Q239" s="4">
        <f t="shared" si="38"/>
        <v>2393.8401000000058</v>
      </c>
      <c r="R239" s="4" t="str">
        <f t="shared" si="36"/>
        <v xml:space="preserve">№215 </v>
      </c>
      <c r="S239" s="4"/>
    </row>
    <row r="240" spans="1:19">
      <c r="A240" s="53" t="s">
        <v>250</v>
      </c>
      <c r="B240" s="54">
        <v>1330.98</v>
      </c>
      <c r="C240" s="55">
        <v>669.92</v>
      </c>
      <c r="D240" s="53">
        <v>2000.91</v>
      </c>
      <c r="E240" s="54">
        <v>1372.01</v>
      </c>
      <c r="F240" s="55">
        <v>675.51</v>
      </c>
      <c r="G240" s="53">
        <v>2047.53</v>
      </c>
      <c r="H240" s="54">
        <f t="shared" si="41"/>
        <v>41.029999999999973</v>
      </c>
      <c r="I240" s="54">
        <f t="shared" si="41"/>
        <v>5.5900000000000318</v>
      </c>
      <c r="J240" s="54">
        <f t="shared" si="35"/>
        <v>46.620000000000005</v>
      </c>
      <c r="K240" s="55">
        <f>[1]Оплата!BE238</f>
        <v>2694.6866000000005</v>
      </c>
      <c r="L240" s="53">
        <f>[1]Оплата!AC238</f>
        <v>0</v>
      </c>
      <c r="M240" s="58">
        <f t="shared" si="40"/>
        <v>279.8245999999998</v>
      </c>
      <c r="N240" s="55">
        <f t="shared" si="40"/>
        <v>14.813500000000085</v>
      </c>
      <c r="O240" s="53">
        <f t="shared" si="37"/>
        <v>294.63809999999989</v>
      </c>
      <c r="P240" s="53"/>
      <c r="Q240" s="55">
        <f t="shared" si="38"/>
        <v>2400.0485000000008</v>
      </c>
      <c r="R240" s="55" t="str">
        <f t="shared" si="36"/>
        <v>№216</v>
      </c>
      <c r="S240" s="4"/>
    </row>
    <row r="241" spans="1:19">
      <c r="A241" s="14" t="s">
        <v>251</v>
      </c>
      <c r="B241" s="56"/>
      <c r="C241" s="4"/>
      <c r="D241" s="14"/>
      <c r="E241" s="56"/>
      <c r="F241" s="4"/>
      <c r="G241" s="14"/>
      <c r="H241" s="56">
        <f t="shared" si="41"/>
        <v>0</v>
      </c>
      <c r="I241" s="56">
        <f t="shared" si="41"/>
        <v>0</v>
      </c>
      <c r="J241" s="56">
        <f t="shared" si="35"/>
        <v>0</v>
      </c>
      <c r="K241" s="4">
        <f>[1]Оплата!BE239</f>
        <v>-1264.4429000000036</v>
      </c>
      <c r="L241" s="14">
        <f>[1]Оплата!AC239</f>
        <v>1264.44</v>
      </c>
      <c r="M241" s="56">
        <f t="shared" si="40"/>
        <v>0</v>
      </c>
      <c r="N241" s="4">
        <f t="shared" si="40"/>
        <v>0</v>
      </c>
      <c r="O241" s="14">
        <f t="shared" si="37"/>
        <v>0</v>
      </c>
      <c r="P241" s="14"/>
      <c r="Q241" s="4">
        <f t="shared" si="38"/>
        <v>-2.9000000035921403E-3</v>
      </c>
      <c r="R241" s="4" t="str">
        <f t="shared" si="36"/>
        <v xml:space="preserve">№217 </v>
      </c>
      <c r="S241" s="4"/>
    </row>
    <row r="242" spans="1:19">
      <c r="A242" s="53" t="s">
        <v>252</v>
      </c>
      <c r="B242" s="54">
        <v>567.18000000000006</v>
      </c>
      <c r="C242" s="55">
        <v>1807.49</v>
      </c>
      <c r="D242" s="53">
        <v>2374.69</v>
      </c>
      <c r="E242" s="54">
        <v>570.21</v>
      </c>
      <c r="F242" s="55">
        <v>1808.23</v>
      </c>
      <c r="G242" s="53">
        <v>2378.46</v>
      </c>
      <c r="H242" s="54">
        <f t="shared" si="41"/>
        <v>3.0299999999999727</v>
      </c>
      <c r="I242" s="54">
        <f t="shared" si="41"/>
        <v>0.74000000000000909</v>
      </c>
      <c r="J242" s="54">
        <f t="shared" si="35"/>
        <v>3.7699999999999818</v>
      </c>
      <c r="K242" s="55">
        <f>[1]Оплата!BE240</f>
        <v>874.18899999999962</v>
      </c>
      <c r="L242" s="53">
        <f>[1]Оплата!AC240</f>
        <v>0</v>
      </c>
      <c r="M242" s="54">
        <f t="shared" si="40"/>
        <v>20.664599999999815</v>
      </c>
      <c r="N242" s="55">
        <f t="shared" si="40"/>
        <v>1.9610000000000241</v>
      </c>
      <c r="O242" s="53">
        <f t="shared" si="37"/>
        <v>22.625599999999839</v>
      </c>
      <c r="P242" s="53"/>
      <c r="Q242" s="55">
        <f t="shared" si="38"/>
        <v>851.56339999999977</v>
      </c>
      <c r="R242" s="55" t="str">
        <f t="shared" si="36"/>
        <v xml:space="preserve">№218 </v>
      </c>
      <c r="S242" s="4"/>
    </row>
    <row r="243" spans="1:19">
      <c r="A243" s="14" t="s">
        <v>253</v>
      </c>
      <c r="B243" s="56">
        <v>4009.7000000000003</v>
      </c>
      <c r="C243" s="4">
        <v>3144.4300000000003</v>
      </c>
      <c r="D243" s="14">
        <v>7154.14</v>
      </c>
      <c r="E243" s="56">
        <v>4109.92</v>
      </c>
      <c r="F243" s="4">
        <v>3170.08</v>
      </c>
      <c r="G243" s="14">
        <v>7280</v>
      </c>
      <c r="H243" s="56">
        <f t="shared" si="41"/>
        <v>100.2199999999998</v>
      </c>
      <c r="I243" s="56">
        <f t="shared" si="41"/>
        <v>25.649999999999636</v>
      </c>
      <c r="J243" s="56">
        <f t="shared" si="35"/>
        <v>125.86999999999944</v>
      </c>
      <c r="K243" s="4">
        <f>[1]Оплата!BE241</f>
        <v>-839.05455700000255</v>
      </c>
      <c r="L243" s="14">
        <f>[1]Оплата!AC241</f>
        <v>840</v>
      </c>
      <c r="M243" s="56">
        <f t="shared" si="40"/>
        <v>683.50039999999865</v>
      </c>
      <c r="N243" s="4">
        <f t="shared" si="40"/>
        <v>67.97249999999903</v>
      </c>
      <c r="O243" s="14">
        <f t="shared" si="37"/>
        <v>751.47289999999771</v>
      </c>
      <c r="P243" s="14"/>
      <c r="Q243" s="4">
        <f t="shared" si="38"/>
        <v>-750.52745700000014</v>
      </c>
      <c r="R243" s="4" t="str">
        <f t="shared" si="36"/>
        <v xml:space="preserve">№219 </v>
      </c>
      <c r="S243" s="4"/>
    </row>
    <row r="244" spans="1:19">
      <c r="A244" s="53" t="s">
        <v>254</v>
      </c>
      <c r="B244" s="54">
        <v>1777.32</v>
      </c>
      <c r="C244" s="55">
        <v>184.28</v>
      </c>
      <c r="D244" s="53">
        <v>1961.6100000000001</v>
      </c>
      <c r="E244" s="54">
        <v>1777.32</v>
      </c>
      <c r="F244" s="55">
        <v>184.28</v>
      </c>
      <c r="G244" s="53">
        <v>1961.6100000000001</v>
      </c>
      <c r="H244" s="54">
        <f t="shared" si="41"/>
        <v>0</v>
      </c>
      <c r="I244" s="54">
        <f t="shared" si="41"/>
        <v>0</v>
      </c>
      <c r="J244" s="54">
        <f t="shared" si="35"/>
        <v>0</v>
      </c>
      <c r="K244" s="55">
        <f>[1]Оплата!BE242</f>
        <v>-273.61750000000001</v>
      </c>
      <c r="L244" s="53">
        <f>[1]Оплата!AC242</f>
        <v>0</v>
      </c>
      <c r="M244" s="54">
        <f t="shared" si="40"/>
        <v>0</v>
      </c>
      <c r="N244" s="55">
        <f t="shared" si="40"/>
        <v>0</v>
      </c>
      <c r="O244" s="53">
        <f t="shared" si="37"/>
        <v>0</v>
      </c>
      <c r="P244" s="53"/>
      <c r="Q244" s="55">
        <f t="shared" si="38"/>
        <v>-273.61750000000001</v>
      </c>
      <c r="R244" s="55" t="str">
        <f t="shared" si="36"/>
        <v xml:space="preserve">№220 </v>
      </c>
      <c r="S244" s="4"/>
    </row>
    <row r="245" spans="1:19">
      <c r="A245" s="14" t="s">
        <v>255</v>
      </c>
      <c r="B245" s="56"/>
      <c r="C245" s="4"/>
      <c r="D245" s="14"/>
      <c r="E245" s="56"/>
      <c r="F245" s="4"/>
      <c r="G245" s="14"/>
      <c r="H245" s="56"/>
      <c r="I245" s="56"/>
      <c r="J245" s="56"/>
      <c r="K245" s="4">
        <f>[1]Оплата!BE243</f>
        <v>5380.6573000000026</v>
      </c>
      <c r="L245" s="14">
        <f>[1]Оплата!AC243</f>
        <v>0</v>
      </c>
      <c r="M245" s="56">
        <f t="shared" si="40"/>
        <v>0</v>
      </c>
      <c r="N245" s="4">
        <f t="shared" si="40"/>
        <v>0</v>
      </c>
      <c r="O245" s="14">
        <f t="shared" si="37"/>
        <v>0</v>
      </c>
      <c r="P245" s="14"/>
      <c r="Q245" s="4">
        <f t="shared" si="38"/>
        <v>5380.6573000000026</v>
      </c>
      <c r="R245" s="4" t="str">
        <f t="shared" si="36"/>
        <v xml:space="preserve">№221 </v>
      </c>
      <c r="S245" s="4"/>
    </row>
    <row r="246" spans="1:19">
      <c r="A246" s="53" t="s">
        <v>256</v>
      </c>
      <c r="B246" s="54">
        <v>6772.92</v>
      </c>
      <c r="C246" s="55">
        <v>2622.9</v>
      </c>
      <c r="D246" s="53">
        <v>9396.2000000000007</v>
      </c>
      <c r="E246" s="54">
        <v>6810.8600000000006</v>
      </c>
      <c r="F246" s="55">
        <v>2640</v>
      </c>
      <c r="G246" s="53">
        <v>9451.25</v>
      </c>
      <c r="H246" s="54">
        <f t="shared" ref="H246:I266" si="42">E246-B246</f>
        <v>37.940000000000509</v>
      </c>
      <c r="I246" s="54">
        <f t="shared" si="42"/>
        <v>17.099999999999909</v>
      </c>
      <c r="J246" s="54">
        <f t="shared" si="35"/>
        <v>55.040000000000418</v>
      </c>
      <c r="K246" s="55">
        <f>[1]Оплата!BE244</f>
        <v>-10599.7317</v>
      </c>
      <c r="L246" s="53">
        <f>[1]Оплата!AC244</f>
        <v>4000</v>
      </c>
      <c r="M246" s="54">
        <f t="shared" si="40"/>
        <v>258.75080000000349</v>
      </c>
      <c r="N246" s="55">
        <f t="shared" si="40"/>
        <v>45.314999999999756</v>
      </c>
      <c r="O246" s="53">
        <f t="shared" si="37"/>
        <v>304.06580000000326</v>
      </c>
      <c r="P246" s="53"/>
      <c r="Q246" s="55">
        <f t="shared" si="38"/>
        <v>-6903.7975000000042</v>
      </c>
      <c r="R246" s="55" t="str">
        <f t="shared" si="36"/>
        <v xml:space="preserve">№222 </v>
      </c>
      <c r="S246" s="4"/>
    </row>
    <row r="247" spans="1:19">
      <c r="A247" s="14" t="s">
        <v>257</v>
      </c>
      <c r="B247" s="56"/>
      <c r="C247" s="4"/>
      <c r="D247" s="14"/>
      <c r="E247" s="56"/>
      <c r="F247" s="4"/>
      <c r="G247" s="14"/>
      <c r="H247" s="56">
        <f t="shared" si="42"/>
        <v>0</v>
      </c>
      <c r="I247" s="56">
        <f t="shared" si="42"/>
        <v>0</v>
      </c>
      <c r="J247" s="56">
        <f t="shared" si="35"/>
        <v>0</v>
      </c>
      <c r="K247" s="4">
        <f>[1]Оплата!BE245</f>
        <v>-0.76620000000548316</v>
      </c>
      <c r="L247" s="14">
        <f>[1]Оплата!AC245</f>
        <v>0</v>
      </c>
      <c r="M247" s="58">
        <f t="shared" si="40"/>
        <v>0</v>
      </c>
      <c r="N247" s="4">
        <f t="shared" si="40"/>
        <v>0</v>
      </c>
      <c r="O247" s="14">
        <f t="shared" si="37"/>
        <v>0</v>
      </c>
      <c r="P247" s="14"/>
      <c r="Q247" s="4">
        <f t="shared" si="38"/>
        <v>-0.76620000000548316</v>
      </c>
      <c r="R247" s="4" t="str">
        <f t="shared" si="36"/>
        <v>№223 сбыт</v>
      </c>
      <c r="S247" s="4"/>
    </row>
    <row r="248" spans="1:19">
      <c r="A248" s="61" t="s">
        <v>258</v>
      </c>
      <c r="B248" s="54"/>
      <c r="C248" s="55"/>
      <c r="D248" s="53"/>
      <c r="E248" s="54"/>
      <c r="F248" s="55"/>
      <c r="G248" s="53"/>
      <c r="H248" s="54">
        <f t="shared" si="42"/>
        <v>0</v>
      </c>
      <c r="I248" s="54">
        <f t="shared" si="42"/>
        <v>0</v>
      </c>
      <c r="J248" s="54">
        <f t="shared" si="35"/>
        <v>0</v>
      </c>
      <c r="K248" s="55">
        <f>[1]Оплата!BE246</f>
        <v>-2464.9553999999998</v>
      </c>
      <c r="L248" s="53">
        <f>[1]Оплата!AC246</f>
        <v>2465</v>
      </c>
      <c r="M248" s="54">
        <f t="shared" si="40"/>
        <v>0</v>
      </c>
      <c r="N248" s="55">
        <f t="shared" si="40"/>
        <v>0</v>
      </c>
      <c r="O248" s="53">
        <f t="shared" si="37"/>
        <v>0</v>
      </c>
      <c r="P248" s="53"/>
      <c r="Q248" s="55">
        <f t="shared" si="38"/>
        <v>4.4600000000173168E-2</v>
      </c>
      <c r="R248" s="55" t="str">
        <f t="shared" si="36"/>
        <v xml:space="preserve">№224 сбыт </v>
      </c>
      <c r="S248" s="4"/>
    </row>
    <row r="249" spans="1:19">
      <c r="A249" s="14" t="s">
        <v>259</v>
      </c>
      <c r="B249" s="56">
        <v>2.36</v>
      </c>
      <c r="C249" s="4">
        <v>0.39</v>
      </c>
      <c r="D249" s="14">
        <v>2.7600000000000002</v>
      </c>
      <c r="E249" s="56">
        <v>2.37</v>
      </c>
      <c r="F249" s="4">
        <v>0.39</v>
      </c>
      <c r="G249" s="14">
        <v>2.7600000000000002</v>
      </c>
      <c r="H249" s="56">
        <f t="shared" si="42"/>
        <v>1.0000000000000231E-2</v>
      </c>
      <c r="I249" s="56">
        <f t="shared" si="42"/>
        <v>0</v>
      </c>
      <c r="J249" s="56">
        <f t="shared" si="35"/>
        <v>1.0000000000000231E-2</v>
      </c>
      <c r="K249" s="4">
        <f>[1]Оплата!BE247</f>
        <v>187.81750000000011</v>
      </c>
      <c r="L249" s="14">
        <f>[1]Оплата!AC247</f>
        <v>0</v>
      </c>
      <c r="M249" s="56">
        <f t="shared" si="40"/>
        <v>6.8200000000001579E-2</v>
      </c>
      <c r="N249" s="4">
        <f t="shared" si="40"/>
        <v>0</v>
      </c>
      <c r="O249" s="14">
        <f t="shared" si="37"/>
        <v>6.8200000000001579E-2</v>
      </c>
      <c r="P249" s="14"/>
      <c r="Q249" s="4">
        <f t="shared" si="38"/>
        <v>187.74930000000012</v>
      </c>
      <c r="R249" s="4" t="str">
        <f t="shared" si="36"/>
        <v xml:space="preserve">№225 </v>
      </c>
      <c r="S249" s="4"/>
    </row>
    <row r="250" spans="1:19">
      <c r="A250" s="53" t="s">
        <v>260</v>
      </c>
      <c r="B250" s="54">
        <v>9606.01</v>
      </c>
      <c r="C250" s="55">
        <v>6347.43</v>
      </c>
      <c r="D250" s="53">
        <v>15953.44</v>
      </c>
      <c r="E250" s="54">
        <v>9776.5</v>
      </c>
      <c r="F250" s="55">
        <v>6394.03</v>
      </c>
      <c r="G250" s="53">
        <v>16170.53</v>
      </c>
      <c r="H250" s="54">
        <f t="shared" si="42"/>
        <v>170.48999999999978</v>
      </c>
      <c r="I250" s="54">
        <f t="shared" si="42"/>
        <v>46.599999999999454</v>
      </c>
      <c r="J250" s="54">
        <f t="shared" si="35"/>
        <v>217.08999999999924</v>
      </c>
      <c r="K250" s="55">
        <f>[1]Оплата!BE248</f>
        <v>-2389.3455999999978</v>
      </c>
      <c r="L250" s="53">
        <f>[1]Оплата!AC248</f>
        <v>0</v>
      </c>
      <c r="M250" s="54">
        <f t="shared" si="40"/>
        <v>1162.7417999999986</v>
      </c>
      <c r="N250" s="55">
        <f t="shared" si="40"/>
        <v>123.48999999999855</v>
      </c>
      <c r="O250" s="53">
        <f t="shared" si="37"/>
        <v>1286.2317999999973</v>
      </c>
      <c r="P250" s="53"/>
      <c r="Q250" s="55">
        <f t="shared" si="38"/>
        <v>-3675.5773999999951</v>
      </c>
      <c r="R250" s="55" t="str">
        <f t="shared" si="36"/>
        <v xml:space="preserve">№226 </v>
      </c>
      <c r="S250" s="4"/>
    </row>
    <row r="251" spans="1:19">
      <c r="A251" s="14" t="s">
        <v>261</v>
      </c>
      <c r="B251" s="56"/>
      <c r="C251" s="4"/>
      <c r="D251" s="14"/>
      <c r="E251" s="56"/>
      <c r="F251" s="4"/>
      <c r="G251" s="14"/>
      <c r="H251" s="56">
        <f t="shared" si="42"/>
        <v>0</v>
      </c>
      <c r="I251" s="56">
        <f t="shared" si="42"/>
        <v>0</v>
      </c>
      <c r="J251" s="56">
        <f t="shared" si="35"/>
        <v>0</v>
      </c>
      <c r="K251" s="4">
        <f>[1]Оплата!BE249</f>
        <v>-36.048100000000318</v>
      </c>
      <c r="L251" s="14">
        <f>[1]Оплата!AC249</f>
        <v>0</v>
      </c>
      <c r="M251" s="56">
        <f t="shared" ref="M251:N275" si="43">H251*M$6</f>
        <v>0</v>
      </c>
      <c r="N251" s="4">
        <f t="shared" si="43"/>
        <v>0</v>
      </c>
      <c r="O251" s="14">
        <f t="shared" si="37"/>
        <v>0</v>
      </c>
      <c r="P251" s="14"/>
      <c r="Q251" s="4">
        <f t="shared" si="38"/>
        <v>-36.048100000000318</v>
      </c>
      <c r="R251" s="4" t="str">
        <f t="shared" si="36"/>
        <v xml:space="preserve">№227 </v>
      </c>
      <c r="S251" s="4"/>
    </row>
    <row r="252" spans="1:19">
      <c r="A252" s="53" t="s">
        <v>262</v>
      </c>
      <c r="B252" s="54">
        <v>12932.73</v>
      </c>
      <c r="C252" s="55">
        <v>12179.53</v>
      </c>
      <c r="D252" s="53">
        <v>25112.37</v>
      </c>
      <c r="E252" s="54">
        <v>12948.720000000001</v>
      </c>
      <c r="F252" s="55">
        <v>12185.19</v>
      </c>
      <c r="G252" s="53">
        <v>25134.03</v>
      </c>
      <c r="H252" s="54">
        <f t="shared" si="42"/>
        <v>15.990000000001601</v>
      </c>
      <c r="I252" s="54">
        <f t="shared" si="42"/>
        <v>5.6599999999998545</v>
      </c>
      <c r="J252" s="54">
        <f t="shared" si="35"/>
        <v>21.650000000001455</v>
      </c>
      <c r="K252" s="55">
        <f>[1]Оплата!BE250</f>
        <v>2149.2097000000076</v>
      </c>
      <c r="L252" s="53">
        <f>[1]Оплата!AC250</f>
        <v>0</v>
      </c>
      <c r="M252" s="54">
        <f t="shared" si="43"/>
        <v>109.05180000001093</v>
      </c>
      <c r="N252" s="55">
        <f t="shared" si="43"/>
        <v>14.998999999999613</v>
      </c>
      <c r="O252" s="53">
        <f t="shared" si="37"/>
        <v>124.05080000001054</v>
      </c>
      <c r="P252" s="53"/>
      <c r="Q252" s="55">
        <f t="shared" si="38"/>
        <v>2025.1588999999972</v>
      </c>
      <c r="R252" s="55" t="str">
        <f t="shared" si="36"/>
        <v xml:space="preserve">№228 </v>
      </c>
      <c r="S252" s="4"/>
    </row>
    <row r="253" spans="1:19">
      <c r="A253" s="14" t="s">
        <v>263</v>
      </c>
      <c r="B253" s="56">
        <v>158.97999999999999</v>
      </c>
      <c r="C253" s="4">
        <v>86.33</v>
      </c>
      <c r="D253" s="14">
        <v>245.31</v>
      </c>
      <c r="E253" s="56">
        <v>158.99</v>
      </c>
      <c r="F253" s="4">
        <v>86.33</v>
      </c>
      <c r="G253" s="14">
        <v>245.33</v>
      </c>
      <c r="H253" s="56">
        <f t="shared" si="42"/>
        <v>1.0000000000019327E-2</v>
      </c>
      <c r="I253" s="56">
        <f t="shared" si="42"/>
        <v>0</v>
      </c>
      <c r="J253" s="56">
        <f t="shared" si="35"/>
        <v>1.0000000000019327E-2</v>
      </c>
      <c r="K253" s="4">
        <f>[1]Оплата!BE251</f>
        <v>136.54490000000021</v>
      </c>
      <c r="L253" s="14">
        <f>[1]Оплата!AC251</f>
        <v>0</v>
      </c>
      <c r="M253" s="56">
        <f t="shared" si="43"/>
        <v>6.8200000000131808E-2</v>
      </c>
      <c r="N253" s="4">
        <f t="shared" si="43"/>
        <v>0</v>
      </c>
      <c r="O253" s="14">
        <f t="shared" si="37"/>
        <v>6.8200000000131808E-2</v>
      </c>
      <c r="P253" s="14"/>
      <c r="Q253" s="4">
        <f t="shared" si="38"/>
        <v>136.47670000000008</v>
      </c>
      <c r="R253" s="4" t="str">
        <f t="shared" si="36"/>
        <v xml:space="preserve">№229 </v>
      </c>
      <c r="S253" s="4"/>
    </row>
    <row r="254" spans="1:19">
      <c r="A254" s="53" t="s">
        <v>264</v>
      </c>
      <c r="B254" s="54">
        <v>59.160000000000004</v>
      </c>
      <c r="C254" s="55">
        <v>6.84</v>
      </c>
      <c r="D254" s="53">
        <v>66</v>
      </c>
      <c r="E254" s="54">
        <v>60.88</v>
      </c>
      <c r="F254" s="55">
        <v>6.8900000000000006</v>
      </c>
      <c r="G254" s="53">
        <v>67.77</v>
      </c>
      <c r="H254" s="54">
        <f t="shared" si="42"/>
        <v>1.7199999999999989</v>
      </c>
      <c r="I254" s="54">
        <f t="shared" si="42"/>
        <v>5.0000000000000711E-2</v>
      </c>
      <c r="J254" s="54">
        <f t="shared" si="35"/>
        <v>1.7699999999999996</v>
      </c>
      <c r="K254" s="55">
        <f>[1]Оплата!BE252</f>
        <v>-98.647400000000047</v>
      </c>
      <c r="L254" s="53">
        <f>[1]Оплата!AC252</f>
        <v>0</v>
      </c>
      <c r="M254" s="54">
        <f t="shared" si="43"/>
        <v>11.730399999999992</v>
      </c>
      <c r="N254" s="55">
        <f t="shared" si="43"/>
        <v>0.13250000000000187</v>
      </c>
      <c r="O254" s="53">
        <f t="shared" si="37"/>
        <v>11.862899999999994</v>
      </c>
      <c r="P254" s="53"/>
      <c r="Q254" s="55">
        <f t="shared" si="38"/>
        <v>-110.51030000000004</v>
      </c>
      <c r="R254" s="55" t="str">
        <f t="shared" si="36"/>
        <v xml:space="preserve">№229а </v>
      </c>
      <c r="S254" s="4"/>
    </row>
    <row r="255" spans="1:19">
      <c r="A255" s="14" t="s">
        <v>265</v>
      </c>
      <c r="B255" s="56">
        <v>5877.61</v>
      </c>
      <c r="C255" s="4">
        <v>1807.8600000000001</v>
      </c>
      <c r="D255" s="14">
        <v>7685.4800000000005</v>
      </c>
      <c r="E255" s="56">
        <v>5992.06</v>
      </c>
      <c r="F255" s="4">
        <v>1827.3600000000001</v>
      </c>
      <c r="G255" s="14">
        <v>7819.4400000000005</v>
      </c>
      <c r="H255" s="56">
        <f t="shared" si="42"/>
        <v>114.45000000000073</v>
      </c>
      <c r="I255" s="56">
        <f t="shared" si="42"/>
        <v>19.5</v>
      </c>
      <c r="J255" s="56">
        <f t="shared" si="35"/>
        <v>133.95000000000073</v>
      </c>
      <c r="K255" s="4">
        <f>[1]Оплата!BE253</f>
        <v>-964.76179999999533</v>
      </c>
      <c r="L255" s="14">
        <f>[1]Оплата!AC253</f>
        <v>0</v>
      </c>
      <c r="M255" s="58">
        <f t="shared" si="43"/>
        <v>780.54900000000498</v>
      </c>
      <c r="N255" s="4">
        <f t="shared" si="43"/>
        <v>51.674999999999997</v>
      </c>
      <c r="O255" s="14">
        <f t="shared" si="37"/>
        <v>832.22400000000493</v>
      </c>
      <c r="P255" s="14"/>
      <c r="Q255" s="4">
        <f t="shared" si="38"/>
        <v>-1796.9858000000004</v>
      </c>
      <c r="R255" s="4" t="str">
        <f t="shared" si="36"/>
        <v xml:space="preserve">№230 </v>
      </c>
      <c r="S255" s="4"/>
    </row>
    <row r="256" spans="1:19">
      <c r="A256" s="53" t="s">
        <v>266</v>
      </c>
      <c r="B256" s="54">
        <v>8465.85</v>
      </c>
      <c r="C256" s="55">
        <v>4682.9000000000005</v>
      </c>
      <c r="D256" s="53">
        <v>13148.800000000001</v>
      </c>
      <c r="E256" s="54">
        <v>8559.2999999999993</v>
      </c>
      <c r="F256" s="55">
        <v>4710.22</v>
      </c>
      <c r="G256" s="53">
        <v>13269.57</v>
      </c>
      <c r="H256" s="54">
        <f t="shared" si="42"/>
        <v>93.449999999998909</v>
      </c>
      <c r="I256" s="54">
        <f t="shared" si="42"/>
        <v>27.319999999999709</v>
      </c>
      <c r="J256" s="54">
        <f t="shared" si="35"/>
        <v>120.76999999999862</v>
      </c>
      <c r="K256" s="55">
        <f>[1]Оплата!BE254</f>
        <v>-131.88821000000416</v>
      </c>
      <c r="L256" s="53">
        <f>[1]Оплата!AC254</f>
        <v>0</v>
      </c>
      <c r="M256" s="54">
        <f t="shared" si="43"/>
        <v>637.32899999999256</v>
      </c>
      <c r="N256" s="55">
        <f t="shared" si="43"/>
        <v>72.397999999999229</v>
      </c>
      <c r="O256" s="53">
        <f t="shared" si="37"/>
        <v>709.72699999999179</v>
      </c>
      <c r="P256" s="53"/>
      <c r="Q256" s="55">
        <f t="shared" si="38"/>
        <v>-841.61520999999595</v>
      </c>
      <c r="R256" s="55" t="str">
        <f t="shared" si="36"/>
        <v xml:space="preserve">№231 </v>
      </c>
      <c r="S256" s="4"/>
    </row>
    <row r="257" spans="1:19">
      <c r="A257" s="14" t="s">
        <v>267</v>
      </c>
      <c r="B257" s="56">
        <v>3944.6800000000003</v>
      </c>
      <c r="C257" s="4">
        <v>659.53</v>
      </c>
      <c r="D257" s="14">
        <v>4604.22</v>
      </c>
      <c r="E257" s="56">
        <v>4071.63</v>
      </c>
      <c r="F257" s="4">
        <v>683.76</v>
      </c>
      <c r="G257" s="14">
        <v>4755.4000000000005</v>
      </c>
      <c r="H257" s="56">
        <f t="shared" si="42"/>
        <v>126.94999999999982</v>
      </c>
      <c r="I257" s="56">
        <f t="shared" si="42"/>
        <v>24.230000000000018</v>
      </c>
      <c r="J257" s="56">
        <f t="shared" si="35"/>
        <v>151.17999999999984</v>
      </c>
      <c r="K257" s="4">
        <f>[1]Оплата!BE255</f>
        <v>-1229.5462000000023</v>
      </c>
      <c r="L257" s="14">
        <f>[1]Оплата!AC255</f>
        <v>2300</v>
      </c>
      <c r="M257" s="56">
        <f t="shared" si="43"/>
        <v>865.79899999999884</v>
      </c>
      <c r="N257" s="4">
        <f t="shared" si="43"/>
        <v>64.209500000000048</v>
      </c>
      <c r="O257" s="14">
        <f t="shared" si="37"/>
        <v>930.00849999999889</v>
      </c>
      <c r="P257" s="14"/>
      <c r="Q257" s="4">
        <f t="shared" si="38"/>
        <v>140.44529999999895</v>
      </c>
      <c r="R257" s="4" t="str">
        <f t="shared" si="36"/>
        <v xml:space="preserve">№232 </v>
      </c>
      <c r="S257" s="4"/>
    </row>
    <row r="258" spans="1:19">
      <c r="A258" s="53" t="s">
        <v>268</v>
      </c>
      <c r="B258" s="54">
        <v>58081.4</v>
      </c>
      <c r="C258" s="55">
        <v>29134.31</v>
      </c>
      <c r="D258" s="53">
        <v>87215.72</v>
      </c>
      <c r="E258" s="54">
        <v>58272.08</v>
      </c>
      <c r="F258" s="55">
        <v>29186.37</v>
      </c>
      <c r="G258" s="53">
        <v>87458.46</v>
      </c>
      <c r="H258" s="54">
        <f t="shared" si="42"/>
        <v>190.68000000000029</v>
      </c>
      <c r="I258" s="54">
        <f t="shared" si="42"/>
        <v>52.059999999997672</v>
      </c>
      <c r="J258" s="54">
        <f t="shared" si="35"/>
        <v>242.73999999999796</v>
      </c>
      <c r="K258" s="55">
        <f>[1]Оплата!BE256</f>
        <v>-83760.460399999996</v>
      </c>
      <c r="L258" s="53">
        <f>[1]Оплата!AC256</f>
        <v>14000</v>
      </c>
      <c r="M258" s="54">
        <f t="shared" si="43"/>
        <v>1300.437600000002</v>
      </c>
      <c r="N258" s="55">
        <f t="shared" si="43"/>
        <v>137.95899999999384</v>
      </c>
      <c r="O258" s="53">
        <f t="shared" si="37"/>
        <v>1438.3965999999959</v>
      </c>
      <c r="P258" s="53"/>
      <c r="Q258" s="55">
        <f t="shared" si="38"/>
        <v>-71198.856999999989</v>
      </c>
      <c r="R258" s="55" t="str">
        <f t="shared" si="36"/>
        <v xml:space="preserve">№233 </v>
      </c>
      <c r="S258" s="4"/>
    </row>
    <row r="259" spans="1:19">
      <c r="A259" s="14" t="s">
        <v>269</v>
      </c>
      <c r="B259" s="56">
        <v>951.89</v>
      </c>
      <c r="C259" s="4">
        <v>289.83</v>
      </c>
      <c r="D259" s="14">
        <v>1241.74</v>
      </c>
      <c r="E259" s="56">
        <v>982.43000000000006</v>
      </c>
      <c r="F259" s="4">
        <v>301.16000000000003</v>
      </c>
      <c r="G259" s="14">
        <v>1283.6100000000001</v>
      </c>
      <c r="H259" s="56">
        <f t="shared" si="42"/>
        <v>30.540000000000077</v>
      </c>
      <c r="I259" s="56">
        <f t="shared" si="42"/>
        <v>11.330000000000041</v>
      </c>
      <c r="J259" s="56">
        <f t="shared" si="35"/>
        <v>41.870000000000118</v>
      </c>
      <c r="K259" s="4">
        <f>[1]Оплата!BE257</f>
        <v>-107.0889999999994</v>
      </c>
      <c r="L259" s="14">
        <f>[1]Оплата!AC257</f>
        <v>0</v>
      </c>
      <c r="M259" s="56">
        <f t="shared" si="43"/>
        <v>208.28280000000055</v>
      </c>
      <c r="N259" s="4">
        <f t="shared" si="43"/>
        <v>30.024500000000106</v>
      </c>
      <c r="O259" s="14">
        <f t="shared" si="37"/>
        <v>238.30730000000065</v>
      </c>
      <c r="P259" s="14"/>
      <c r="Q259" s="4">
        <f t="shared" si="38"/>
        <v>-345.39630000000005</v>
      </c>
      <c r="R259" s="4" t="str">
        <f t="shared" si="36"/>
        <v xml:space="preserve">№234 </v>
      </c>
      <c r="S259" s="4"/>
    </row>
    <row r="260" spans="1:19">
      <c r="A260" s="53" t="s">
        <v>270</v>
      </c>
      <c r="B260" s="54">
        <v>7345.1500000000005</v>
      </c>
      <c r="C260" s="55">
        <v>14705.42</v>
      </c>
      <c r="D260" s="53">
        <v>22050.61</v>
      </c>
      <c r="E260" s="54">
        <v>7345.1500000000005</v>
      </c>
      <c r="F260" s="55">
        <v>14705.42</v>
      </c>
      <c r="G260" s="53">
        <v>22050.61</v>
      </c>
      <c r="H260" s="54">
        <f t="shared" si="42"/>
        <v>0</v>
      </c>
      <c r="I260" s="54">
        <f t="shared" si="42"/>
        <v>0</v>
      </c>
      <c r="J260" s="54">
        <f t="shared" si="35"/>
        <v>0</v>
      </c>
      <c r="K260" s="55">
        <f>[1]Оплата!BE258</f>
        <v>-2606.8345000000027</v>
      </c>
      <c r="L260" s="53">
        <f>[1]Оплата!AC258</f>
        <v>0</v>
      </c>
      <c r="M260" s="54">
        <f t="shared" si="43"/>
        <v>0</v>
      </c>
      <c r="N260" s="55">
        <f t="shared" si="43"/>
        <v>0</v>
      </c>
      <c r="O260" s="53">
        <f>SUM(M260:N260)</f>
        <v>0</v>
      </c>
      <c r="P260" s="53"/>
      <c r="Q260" s="55">
        <f t="shared" si="38"/>
        <v>-2606.8345000000027</v>
      </c>
      <c r="R260" s="55" t="str">
        <f t="shared" si="36"/>
        <v xml:space="preserve">№235 </v>
      </c>
      <c r="S260" s="4"/>
    </row>
    <row r="261" spans="1:19">
      <c r="A261" s="14" t="s">
        <v>271</v>
      </c>
      <c r="B261" s="56">
        <v>3208.14</v>
      </c>
      <c r="C261" s="4">
        <v>1798.89</v>
      </c>
      <c r="D261" s="14">
        <v>5007.03</v>
      </c>
      <c r="E261" s="56">
        <v>3229.7000000000003</v>
      </c>
      <c r="F261" s="4">
        <v>1810.67</v>
      </c>
      <c r="G261" s="14">
        <v>5040.38</v>
      </c>
      <c r="H261" s="56">
        <f t="shared" si="42"/>
        <v>21.5600000000004</v>
      </c>
      <c r="I261" s="56">
        <f t="shared" si="42"/>
        <v>11.779999999999973</v>
      </c>
      <c r="J261" s="56">
        <f t="shared" si="35"/>
        <v>33.340000000000373</v>
      </c>
      <c r="K261" s="4">
        <f>[1]Оплата!BE259</f>
        <v>-3083.8618999999994</v>
      </c>
      <c r="L261" s="14">
        <f>[1]Оплата!AC259</f>
        <v>0</v>
      </c>
      <c r="M261" s="56">
        <f t="shared" si="43"/>
        <v>147.03920000000272</v>
      </c>
      <c r="N261" s="4">
        <f t="shared" si="43"/>
        <v>31.216999999999928</v>
      </c>
      <c r="O261" s="14">
        <f t="shared" si="37"/>
        <v>178.25620000000265</v>
      </c>
      <c r="P261" s="14"/>
      <c r="Q261" s="4">
        <f t="shared" si="38"/>
        <v>-3262.118100000002</v>
      </c>
      <c r="R261" s="4" t="str">
        <f t="shared" si="36"/>
        <v xml:space="preserve">№236 </v>
      </c>
      <c r="S261" s="4"/>
    </row>
    <row r="262" spans="1:19">
      <c r="A262" s="53" t="s">
        <v>272</v>
      </c>
      <c r="B262" s="54">
        <v>2735.43</v>
      </c>
      <c r="C262" s="55">
        <v>702.05000000000007</v>
      </c>
      <c r="D262" s="53">
        <v>3437.4900000000002</v>
      </c>
      <c r="E262" s="54">
        <v>2784.46</v>
      </c>
      <c r="F262" s="55">
        <v>715.7</v>
      </c>
      <c r="G262" s="53">
        <v>3500.17</v>
      </c>
      <c r="H262" s="54">
        <f t="shared" si="42"/>
        <v>49.0300000000002</v>
      </c>
      <c r="I262" s="54">
        <f t="shared" si="42"/>
        <v>13.649999999999977</v>
      </c>
      <c r="J262" s="54">
        <f t="shared" si="35"/>
        <v>62.680000000000177</v>
      </c>
      <c r="K262" s="55">
        <f>[1]Оплата!BE260</f>
        <v>-538.66479999999819</v>
      </c>
      <c r="L262" s="53">
        <f>[1]Оплата!AC260</f>
        <v>1000</v>
      </c>
      <c r="M262" s="54">
        <f t="shared" si="43"/>
        <v>334.3846000000014</v>
      </c>
      <c r="N262" s="55">
        <f t="shared" si="43"/>
        <v>36.172499999999935</v>
      </c>
      <c r="O262" s="53">
        <f t="shared" si="37"/>
        <v>370.55710000000136</v>
      </c>
      <c r="P262" s="53"/>
      <c r="Q262" s="55">
        <f t="shared" si="38"/>
        <v>90.77810000000045</v>
      </c>
      <c r="R262" s="55" t="str">
        <f t="shared" si="36"/>
        <v xml:space="preserve">№237 </v>
      </c>
      <c r="S262" s="4"/>
    </row>
    <row r="263" spans="1:19">
      <c r="A263" s="14" t="s">
        <v>273</v>
      </c>
      <c r="B263" s="56">
        <v>1151.96</v>
      </c>
      <c r="C263" s="4">
        <v>609.13</v>
      </c>
      <c r="D263" s="14">
        <v>1761.1000000000001</v>
      </c>
      <c r="E263" s="56">
        <v>1152.04</v>
      </c>
      <c r="F263" s="4">
        <v>609.20000000000005</v>
      </c>
      <c r="G263" s="14">
        <v>1761.24</v>
      </c>
      <c r="H263" s="56">
        <f t="shared" si="42"/>
        <v>7.999999999992724E-2</v>
      </c>
      <c r="I263" s="56">
        <f t="shared" si="42"/>
        <v>7.0000000000050022E-2</v>
      </c>
      <c r="J263" s="56">
        <f t="shared" si="35"/>
        <v>0.14999999999997726</v>
      </c>
      <c r="K263" s="4">
        <f>[1]Оплата!BE261</f>
        <v>160.34679999999574</v>
      </c>
      <c r="L263" s="14">
        <f>[1]Оплата!AC261</f>
        <v>0</v>
      </c>
      <c r="M263" s="58">
        <f t="shared" si="43"/>
        <v>0.54559999999950382</v>
      </c>
      <c r="N263" s="4">
        <f t="shared" si="43"/>
        <v>0.18550000000013256</v>
      </c>
      <c r="O263" s="14">
        <f t="shared" si="37"/>
        <v>0.73109999999963637</v>
      </c>
      <c r="P263" s="14"/>
      <c r="Q263" s="4">
        <f t="shared" si="38"/>
        <v>159.61569999999611</v>
      </c>
      <c r="R263" s="4" t="str">
        <f t="shared" si="36"/>
        <v xml:space="preserve">№238 </v>
      </c>
      <c r="S263" s="4"/>
    </row>
    <row r="264" spans="1:19">
      <c r="A264" s="53" t="s">
        <v>274</v>
      </c>
      <c r="B264" s="54">
        <v>4309.18</v>
      </c>
      <c r="C264" s="55">
        <f>D264-B264</f>
        <v>1846.7799999999997</v>
      </c>
      <c r="D264" s="53">
        <v>6155.96</v>
      </c>
      <c r="E264" s="54">
        <v>4508.9400000000005</v>
      </c>
      <c r="F264" s="55">
        <v>1941.14</v>
      </c>
      <c r="G264" s="53">
        <v>6450.1900000000005</v>
      </c>
      <c r="H264" s="54">
        <f t="shared" si="42"/>
        <v>199.76000000000022</v>
      </c>
      <c r="I264" s="54">
        <f t="shared" si="42"/>
        <v>94.360000000000355</v>
      </c>
      <c r="J264" s="54">
        <f t="shared" si="35"/>
        <v>294.12000000000057</v>
      </c>
      <c r="K264" s="55">
        <f>[1]Оплата!BE262</f>
        <v>-7551.3792999999996</v>
      </c>
      <c r="L264" s="53">
        <f>[1]Оплата!AC262</f>
        <v>0</v>
      </c>
      <c r="M264" s="54">
        <f t="shared" si="43"/>
        <v>1362.3632000000016</v>
      </c>
      <c r="N264" s="55">
        <f t="shared" si="43"/>
        <v>250.05400000000094</v>
      </c>
      <c r="O264" s="53">
        <f t="shared" si="37"/>
        <v>1612.4172000000026</v>
      </c>
      <c r="P264" s="53"/>
      <c r="Q264" s="55">
        <f t="shared" si="38"/>
        <v>-9163.7965000000022</v>
      </c>
      <c r="R264" s="55" t="str">
        <f t="shared" si="36"/>
        <v xml:space="preserve">№239 </v>
      </c>
      <c r="S264" s="4"/>
    </row>
    <row r="265" spans="1:19">
      <c r="A265" s="14" t="s">
        <v>275</v>
      </c>
      <c r="B265" s="56">
        <v>6774.49</v>
      </c>
      <c r="C265" s="4">
        <v>741.38</v>
      </c>
      <c r="D265" s="14">
        <v>7515.89</v>
      </c>
      <c r="E265" s="56">
        <v>6774.49</v>
      </c>
      <c r="F265" s="4">
        <v>741.38</v>
      </c>
      <c r="G265" s="14">
        <v>7515.89</v>
      </c>
      <c r="H265" s="56">
        <f t="shared" si="42"/>
        <v>0</v>
      </c>
      <c r="I265" s="56">
        <f t="shared" si="42"/>
        <v>0</v>
      </c>
      <c r="J265" s="56">
        <f t="shared" si="35"/>
        <v>0</v>
      </c>
      <c r="K265" s="4">
        <f>[1]Оплата!BE263</f>
        <v>-4.0999999987434421E-3</v>
      </c>
      <c r="L265" s="14">
        <f>[1]Оплата!AC263</f>
        <v>0</v>
      </c>
      <c r="M265" s="56">
        <f t="shared" si="43"/>
        <v>0</v>
      </c>
      <c r="N265" s="4">
        <f t="shared" si="43"/>
        <v>0</v>
      </c>
      <c r="O265" s="14">
        <f t="shared" si="37"/>
        <v>0</v>
      </c>
      <c r="P265" s="14"/>
      <c r="Q265" s="4">
        <f t="shared" si="38"/>
        <v>-4.0999999987434421E-3</v>
      </c>
      <c r="R265" s="4" t="str">
        <f t="shared" si="36"/>
        <v xml:space="preserve">№240 </v>
      </c>
      <c r="S265" s="4"/>
    </row>
    <row r="266" spans="1:19">
      <c r="A266" s="53" t="s">
        <v>276</v>
      </c>
      <c r="B266" s="54">
        <v>1726.25</v>
      </c>
      <c r="C266" s="55">
        <v>1787.51</v>
      </c>
      <c r="D266" s="53">
        <v>3513.76</v>
      </c>
      <c r="E266" s="54">
        <v>1755.4</v>
      </c>
      <c r="F266" s="55">
        <v>1795.4</v>
      </c>
      <c r="G266" s="53">
        <v>3550.8</v>
      </c>
      <c r="H266" s="54">
        <f t="shared" si="42"/>
        <v>29.150000000000091</v>
      </c>
      <c r="I266" s="54">
        <f t="shared" si="42"/>
        <v>7.8900000000001</v>
      </c>
      <c r="J266" s="54">
        <f t="shared" si="35"/>
        <v>37.040000000000191</v>
      </c>
      <c r="K266" s="55">
        <f>[1]Оплата!BE264</f>
        <v>906.21469999999999</v>
      </c>
      <c r="L266" s="53">
        <f>[1]Оплата!AC264</f>
        <v>0</v>
      </c>
      <c r="M266" s="54">
        <f t="shared" si="43"/>
        <v>198.80300000000062</v>
      </c>
      <c r="N266" s="55">
        <f t="shared" si="43"/>
        <v>20.908500000000263</v>
      </c>
      <c r="O266" s="53">
        <f t="shared" si="37"/>
        <v>219.71150000000088</v>
      </c>
      <c r="P266" s="53"/>
      <c r="Q266" s="55">
        <f t="shared" si="38"/>
        <v>686.50319999999908</v>
      </c>
      <c r="R266" s="55" t="str">
        <f t="shared" si="36"/>
        <v xml:space="preserve">№241 </v>
      </c>
      <c r="S266" s="4"/>
    </row>
    <row r="267" spans="1:19">
      <c r="A267" s="14" t="s">
        <v>277</v>
      </c>
      <c r="B267" s="56">
        <v>4309.18</v>
      </c>
      <c r="C267" s="4">
        <v>1846.78</v>
      </c>
      <c r="D267" s="14">
        <v>6155.96</v>
      </c>
      <c r="E267" s="56">
        <v>5079.3500000000004</v>
      </c>
      <c r="F267" s="4">
        <v>2293.9299999999998</v>
      </c>
      <c r="G267" s="14">
        <v>7373.49</v>
      </c>
      <c r="H267" s="56"/>
      <c r="I267" s="56"/>
      <c r="J267" s="56"/>
      <c r="K267" s="4">
        <f>[1]Оплата!BE265</f>
        <v>-184.58210000000037</v>
      </c>
      <c r="L267" s="14">
        <f>[1]Оплата!AC265</f>
        <v>0</v>
      </c>
      <c r="M267" s="56">
        <f t="shared" si="43"/>
        <v>0</v>
      </c>
      <c r="N267" s="4">
        <f t="shared" si="43"/>
        <v>0</v>
      </c>
      <c r="O267" s="14">
        <f t="shared" si="37"/>
        <v>0</v>
      </c>
      <c r="P267" s="14"/>
      <c r="Q267" s="4">
        <f t="shared" si="38"/>
        <v>-184.58210000000037</v>
      </c>
      <c r="R267" s="4" t="str">
        <f t="shared" ref="R267:R275" si="44">A267</f>
        <v xml:space="preserve">№242 </v>
      </c>
      <c r="S267" s="4"/>
    </row>
    <row r="268" spans="1:19">
      <c r="A268" s="53" t="s">
        <v>278</v>
      </c>
      <c r="B268" s="54">
        <v>1058.8800000000001</v>
      </c>
      <c r="C268" s="55">
        <v>387.14</v>
      </c>
      <c r="D268" s="53">
        <v>1446.02</v>
      </c>
      <c r="E268" s="54">
        <v>1127.21</v>
      </c>
      <c r="F268" s="55">
        <v>415.1</v>
      </c>
      <c r="G268" s="53">
        <v>1542.32</v>
      </c>
      <c r="H268" s="54">
        <f t="shared" ref="H268:I275" si="45">E268-B268</f>
        <v>68.329999999999927</v>
      </c>
      <c r="I268" s="54">
        <f t="shared" si="45"/>
        <v>27.960000000000036</v>
      </c>
      <c r="J268" s="54">
        <f t="shared" ref="J268:J275" si="46">SUM(H268:I268)</f>
        <v>96.289999999999964</v>
      </c>
      <c r="K268" s="55">
        <f>[1]Оплата!BE266</f>
        <v>281.54859999999906</v>
      </c>
      <c r="L268" s="53">
        <f>[1]Оплата!AC266</f>
        <v>0</v>
      </c>
      <c r="M268" s="54">
        <f t="shared" si="43"/>
        <v>466.0105999999995</v>
      </c>
      <c r="N268" s="55">
        <f t="shared" si="43"/>
        <v>74.094000000000094</v>
      </c>
      <c r="O268" s="53">
        <f t="shared" si="37"/>
        <v>540.10459999999955</v>
      </c>
      <c r="P268" s="53"/>
      <c r="Q268" s="55">
        <f t="shared" si="38"/>
        <v>-258.55600000000049</v>
      </c>
      <c r="R268" s="55" t="str">
        <f t="shared" si="44"/>
        <v>№243\1</v>
      </c>
      <c r="S268" s="4"/>
    </row>
    <row r="269" spans="1:19">
      <c r="A269" s="14" t="s">
        <v>279</v>
      </c>
      <c r="B269" s="56">
        <v>4662.37</v>
      </c>
      <c r="C269" s="4">
        <v>989.26</v>
      </c>
      <c r="D269" s="14">
        <v>5651.63</v>
      </c>
      <c r="E269" s="56">
        <v>4828.6500000000005</v>
      </c>
      <c r="F269" s="4">
        <v>1051.55</v>
      </c>
      <c r="G269" s="14">
        <v>5880.21</v>
      </c>
      <c r="H269" s="56">
        <f t="shared" si="45"/>
        <v>166.28000000000065</v>
      </c>
      <c r="I269" s="56">
        <f t="shared" si="45"/>
        <v>62.289999999999964</v>
      </c>
      <c r="J269" s="56">
        <f t="shared" si="46"/>
        <v>228.57000000000062</v>
      </c>
      <c r="K269" s="4">
        <f>[1]Оплата!BE267</f>
        <v>-1011.2435999999996</v>
      </c>
      <c r="L269" s="14">
        <f>[1]Оплата!AC267</f>
        <v>1011.24</v>
      </c>
      <c r="M269" s="56">
        <f t="shared" si="43"/>
        <v>1134.0296000000046</v>
      </c>
      <c r="N269" s="4">
        <f t="shared" si="43"/>
        <v>165.06849999999989</v>
      </c>
      <c r="O269" s="14">
        <f t="shared" ref="O269:O275" si="47">SUM(M269:N269)</f>
        <v>1299.0981000000045</v>
      </c>
      <c r="P269" s="14"/>
      <c r="Q269" s="4">
        <f t="shared" ref="Q269:Q275" si="48">K269-O269+L269+P269</f>
        <v>-1299.101700000004</v>
      </c>
      <c r="R269" s="4" t="str">
        <f t="shared" si="44"/>
        <v xml:space="preserve">№243\2 </v>
      </c>
      <c r="S269" s="4"/>
    </row>
    <row r="270" spans="1:19">
      <c r="A270" s="53" t="s">
        <v>280</v>
      </c>
      <c r="B270" s="54">
        <v>16837.87</v>
      </c>
      <c r="C270" s="55">
        <v>7644.66</v>
      </c>
      <c r="D270" s="53">
        <v>24482.54</v>
      </c>
      <c r="E270" s="54">
        <v>16942.5</v>
      </c>
      <c r="F270" s="55">
        <v>7676.7300000000005</v>
      </c>
      <c r="G270" s="53">
        <v>24619.24</v>
      </c>
      <c r="H270" s="54">
        <f t="shared" si="45"/>
        <v>104.63000000000102</v>
      </c>
      <c r="I270" s="54">
        <f t="shared" si="45"/>
        <v>32.070000000000618</v>
      </c>
      <c r="J270" s="54">
        <f t="shared" si="46"/>
        <v>136.70000000000164</v>
      </c>
      <c r="K270" s="55">
        <f>[1]Оплата!BE268</f>
        <v>-229.64979999998906</v>
      </c>
      <c r="L270" s="53">
        <f>[1]Оплата!AC268</f>
        <v>0</v>
      </c>
      <c r="M270" s="54">
        <f t="shared" si="43"/>
        <v>713.57660000000703</v>
      </c>
      <c r="N270" s="55">
        <f t="shared" si="43"/>
        <v>84.985500000001636</v>
      </c>
      <c r="O270" s="53">
        <f t="shared" si="47"/>
        <v>798.56210000000863</v>
      </c>
      <c r="P270" s="53"/>
      <c r="Q270" s="55">
        <f t="shared" si="48"/>
        <v>-1028.2118999999977</v>
      </c>
      <c r="R270" s="55" t="str">
        <f t="shared" si="44"/>
        <v xml:space="preserve">№244 </v>
      </c>
      <c r="S270" s="4"/>
    </row>
    <row r="271" spans="1:19">
      <c r="A271" s="14" t="s">
        <v>281</v>
      </c>
      <c r="B271" s="56">
        <v>6708.2</v>
      </c>
      <c r="C271" s="4">
        <v>3305.83</v>
      </c>
      <c r="D271" s="14">
        <v>10014.06</v>
      </c>
      <c r="E271" s="56">
        <v>6944.01</v>
      </c>
      <c r="F271" s="4">
        <v>3368.02</v>
      </c>
      <c r="G271" s="14">
        <v>10312.07</v>
      </c>
      <c r="H271" s="56">
        <f t="shared" si="45"/>
        <v>235.8100000000004</v>
      </c>
      <c r="I271" s="56">
        <f t="shared" si="45"/>
        <v>62.190000000000055</v>
      </c>
      <c r="J271" s="56">
        <f t="shared" si="46"/>
        <v>298.00000000000045</v>
      </c>
      <c r="K271" s="4">
        <f>[1]Оплата!BE269</f>
        <v>-2653.2350000000006</v>
      </c>
      <c r="L271" s="14">
        <f>[1]Оплата!AC269</f>
        <v>2700</v>
      </c>
      <c r="M271" s="58">
        <f t="shared" si="43"/>
        <v>1608.2242000000028</v>
      </c>
      <c r="N271" s="4">
        <f t="shared" si="43"/>
        <v>164.80350000000013</v>
      </c>
      <c r="O271" s="14">
        <f t="shared" si="47"/>
        <v>1773.0277000000031</v>
      </c>
      <c r="P271" s="14"/>
      <c r="Q271" s="4">
        <f t="shared" si="48"/>
        <v>-1726.2627000000039</v>
      </c>
      <c r="R271" s="4" t="str">
        <f t="shared" si="44"/>
        <v xml:space="preserve">№245 </v>
      </c>
      <c r="S271" s="4"/>
    </row>
    <row r="272" spans="1:19">
      <c r="A272" s="53" t="s">
        <v>282</v>
      </c>
      <c r="B272" s="54">
        <v>4300.13</v>
      </c>
      <c r="C272" s="55">
        <v>2110.38</v>
      </c>
      <c r="D272" s="53">
        <v>6410.52</v>
      </c>
      <c r="E272" s="54">
        <v>4555.71</v>
      </c>
      <c r="F272" s="55">
        <v>2183.3200000000002</v>
      </c>
      <c r="G272" s="53">
        <v>6739.04</v>
      </c>
      <c r="H272" s="54">
        <f t="shared" si="45"/>
        <v>255.57999999999993</v>
      </c>
      <c r="I272" s="54">
        <f t="shared" si="45"/>
        <v>72.940000000000055</v>
      </c>
      <c r="J272" s="54">
        <f t="shared" si="46"/>
        <v>328.52</v>
      </c>
      <c r="K272" s="55">
        <f>[1]Оплата!BE270</f>
        <v>-9582.8322999999982</v>
      </c>
      <c r="L272" s="53">
        <f>[1]Оплата!AC270</f>
        <v>0</v>
      </c>
      <c r="M272" s="54">
        <f t="shared" si="43"/>
        <v>1743.0555999999997</v>
      </c>
      <c r="N272" s="55">
        <f t="shared" si="43"/>
        <v>193.29100000000014</v>
      </c>
      <c r="O272" s="53">
        <f t="shared" si="47"/>
        <v>1936.3465999999999</v>
      </c>
      <c r="P272" s="53"/>
      <c r="Q272" s="55">
        <f t="shared" si="48"/>
        <v>-11519.178899999999</v>
      </c>
      <c r="R272" s="55" t="str">
        <f t="shared" si="44"/>
        <v xml:space="preserve">№246 </v>
      </c>
      <c r="S272" s="4"/>
    </row>
    <row r="273" spans="1:19">
      <c r="A273" s="14" t="s">
        <v>283</v>
      </c>
      <c r="B273" s="56">
        <v>3236.85</v>
      </c>
      <c r="C273" s="4">
        <v>840.51</v>
      </c>
      <c r="D273" s="14">
        <v>4077.37</v>
      </c>
      <c r="E273" s="56">
        <v>3313.05</v>
      </c>
      <c r="F273" s="4">
        <v>851.67000000000007</v>
      </c>
      <c r="G273" s="14">
        <v>4164.7300000000005</v>
      </c>
      <c r="H273" s="56">
        <f t="shared" si="45"/>
        <v>76.200000000000273</v>
      </c>
      <c r="I273" s="56">
        <f t="shared" si="45"/>
        <v>11.160000000000082</v>
      </c>
      <c r="J273" s="56">
        <f t="shared" si="46"/>
        <v>87.360000000000355</v>
      </c>
      <c r="K273" s="4">
        <f>[1]Оплата!BE271</f>
        <v>-492.84239999999841</v>
      </c>
      <c r="L273" s="14">
        <f>[1]Оплата!AC271</f>
        <v>493</v>
      </c>
      <c r="M273" s="56">
        <f t="shared" si="43"/>
        <v>519.6840000000019</v>
      </c>
      <c r="N273" s="4">
        <f t="shared" si="43"/>
        <v>29.574000000000215</v>
      </c>
      <c r="O273" s="14">
        <f t="shared" si="47"/>
        <v>549.25800000000208</v>
      </c>
      <c r="P273" s="14"/>
      <c r="Q273" s="4">
        <f t="shared" si="48"/>
        <v>-549.10040000000049</v>
      </c>
      <c r="R273" s="4" t="str">
        <f t="shared" si="44"/>
        <v xml:space="preserve">№247 </v>
      </c>
      <c r="S273" s="4"/>
    </row>
    <row r="274" spans="1:19">
      <c r="A274" s="53" t="s">
        <v>284</v>
      </c>
      <c r="B274" s="54">
        <v>82.79</v>
      </c>
      <c r="C274" s="55">
        <v>67.650000000000006</v>
      </c>
      <c r="D274" s="53">
        <v>150.44</v>
      </c>
      <c r="E274" s="54">
        <v>84.4</v>
      </c>
      <c r="F274" s="55">
        <v>67.67</v>
      </c>
      <c r="G274" s="53">
        <v>152.07</v>
      </c>
      <c r="H274" s="54">
        <f t="shared" si="45"/>
        <v>1.6099999999999994</v>
      </c>
      <c r="I274" s="54">
        <f t="shared" si="45"/>
        <v>1.9999999999996021E-2</v>
      </c>
      <c r="J274" s="54">
        <f t="shared" si="46"/>
        <v>1.6299999999999955</v>
      </c>
      <c r="K274" s="55">
        <f>[1]Оплата!BE272</f>
        <v>3979.8867</v>
      </c>
      <c r="L274" s="53">
        <f>[1]Оплата!AC272</f>
        <v>0</v>
      </c>
      <c r="M274" s="54">
        <f t="shared" si="43"/>
        <v>10.980199999999996</v>
      </c>
      <c r="N274" s="55">
        <f t="shared" si="43"/>
        <v>5.2999999999989451E-2</v>
      </c>
      <c r="O274" s="53">
        <f t="shared" si="47"/>
        <v>11.033199999999987</v>
      </c>
      <c r="P274" s="53"/>
      <c r="Q274" s="55">
        <f t="shared" si="48"/>
        <v>3968.8535000000002</v>
      </c>
      <c r="R274" s="55" t="str">
        <f t="shared" si="44"/>
        <v xml:space="preserve">№248 </v>
      </c>
      <c r="S274" s="4"/>
    </row>
    <row r="275" spans="1:19">
      <c r="A275" s="14" t="s">
        <v>285</v>
      </c>
      <c r="B275" s="56">
        <v>9236.26</v>
      </c>
      <c r="C275" s="4">
        <v>6333.95</v>
      </c>
      <c r="D275" s="14">
        <v>15570.24</v>
      </c>
      <c r="E275" s="56">
        <v>9357.35</v>
      </c>
      <c r="F275" s="4">
        <v>6371.53</v>
      </c>
      <c r="G275" s="14">
        <v>15728.91</v>
      </c>
      <c r="H275" s="56">
        <f t="shared" si="45"/>
        <v>121.09000000000015</v>
      </c>
      <c r="I275" s="56">
        <f t="shared" si="45"/>
        <v>37.579999999999927</v>
      </c>
      <c r="J275" s="56">
        <f t="shared" si="46"/>
        <v>158.67000000000007</v>
      </c>
      <c r="K275" s="4">
        <f>[1]Оплата!BE273</f>
        <v>-2607.1191999999974</v>
      </c>
      <c r="L275" s="14">
        <f>[1]Оплата!AC273</f>
        <v>0</v>
      </c>
      <c r="M275" s="56">
        <f t="shared" si="43"/>
        <v>825.83380000000102</v>
      </c>
      <c r="N275" s="4">
        <f t="shared" si="43"/>
        <v>99.586999999999804</v>
      </c>
      <c r="O275" s="14">
        <f t="shared" si="47"/>
        <v>925.42080000000078</v>
      </c>
      <c r="P275" s="14"/>
      <c r="Q275" s="4">
        <f t="shared" si="48"/>
        <v>-3532.5399999999981</v>
      </c>
      <c r="R275" s="4" t="str">
        <f t="shared" si="44"/>
        <v xml:space="preserve">№249 </v>
      </c>
      <c r="S275" s="4"/>
    </row>
    <row r="276" spans="1:19">
      <c r="A276" s="62"/>
      <c r="H276" s="56"/>
      <c r="I276" s="56"/>
      <c r="J276" s="56"/>
      <c r="L276" s="4"/>
      <c r="M276" s="58"/>
      <c r="N276" s="58"/>
      <c r="O276" s="14"/>
      <c r="P276" s="14"/>
      <c r="Q276" s="4"/>
      <c r="S276" s="4"/>
    </row>
    <row r="277" spans="1:19">
      <c r="A277" s="62"/>
      <c r="H277" s="56"/>
      <c r="I277" s="56"/>
      <c r="J277" s="56"/>
      <c r="L277" s="4"/>
      <c r="M277" s="58"/>
      <c r="N277" s="58"/>
      <c r="O277" s="14"/>
      <c r="P277" s="14"/>
      <c r="Q277" s="4"/>
      <c r="S277" s="4"/>
    </row>
    <row r="278" spans="1:19">
      <c r="A278" s="62"/>
      <c r="E278" s="58"/>
      <c r="F278" s="58"/>
      <c r="G278" s="58"/>
      <c r="H278" s="56"/>
      <c r="I278" s="56"/>
      <c r="J278" s="56"/>
      <c r="L278" s="4"/>
      <c r="M278" s="58"/>
      <c r="N278" s="58"/>
      <c r="O278" s="14"/>
      <c r="P278" s="14"/>
      <c r="Q278" s="4"/>
    </row>
    <row r="279" spans="1:19">
      <c r="A279" s="62"/>
      <c r="B279" s="58"/>
      <c r="C279" s="58"/>
      <c r="D279" s="58"/>
      <c r="E279" s="58"/>
      <c r="F279" s="58"/>
      <c r="G279" s="58"/>
      <c r="H279" s="56"/>
      <c r="I279" s="56"/>
      <c r="J279" s="56"/>
      <c r="L279" s="4"/>
      <c r="M279" s="58"/>
      <c r="N279" s="58"/>
      <c r="O279" s="14"/>
      <c r="P279" s="14"/>
      <c r="Q279" s="4"/>
    </row>
    <row r="280" spans="1:19">
      <c r="A280" s="62"/>
      <c r="H280" s="56"/>
      <c r="I280" s="56"/>
      <c r="J280" s="56"/>
      <c r="L280" s="4"/>
      <c r="M280" s="58"/>
      <c r="N280" s="58"/>
      <c r="O280" s="14"/>
      <c r="P280" s="14"/>
      <c r="Q280" s="4"/>
    </row>
    <row r="281" spans="1:19">
      <c r="A281" s="62"/>
      <c r="B281" s="58"/>
      <c r="C281" s="58"/>
      <c r="D281" s="58"/>
      <c r="E281" s="58"/>
      <c r="F281" s="58"/>
      <c r="G281" s="58"/>
      <c r="H281" s="56"/>
      <c r="I281" s="56"/>
      <c r="J281" s="56"/>
      <c r="L281" s="4"/>
      <c r="M281" s="58"/>
      <c r="N281" s="58"/>
      <c r="O281" s="14"/>
      <c r="P281" s="14"/>
      <c r="Q281" s="4"/>
    </row>
    <row r="282" spans="1:19">
      <c r="A282" s="62"/>
      <c r="E282" s="58"/>
      <c r="F282" s="58"/>
      <c r="G282" s="58"/>
      <c r="H282" s="56"/>
      <c r="I282" s="56"/>
      <c r="J282" s="56"/>
      <c r="L282" s="4"/>
      <c r="M282" s="58"/>
      <c r="N282" s="58"/>
      <c r="O282" s="14"/>
      <c r="P282" s="14"/>
      <c r="Q282" s="4"/>
    </row>
    <row r="283" spans="1:19">
      <c r="A283" s="62"/>
      <c r="B283" s="58"/>
      <c r="C283" s="58"/>
      <c r="D283" s="58"/>
      <c r="E283" s="58"/>
      <c r="F283" s="58"/>
      <c r="G283" s="58"/>
      <c r="H283" s="56"/>
      <c r="I283" s="56"/>
      <c r="J283" s="56"/>
      <c r="L283" s="4"/>
      <c r="M283" s="58"/>
      <c r="N283" s="58"/>
      <c r="O283" s="14"/>
      <c r="P283" s="14"/>
      <c r="Q283" s="4"/>
    </row>
    <row r="284" spans="1:19" ht="16.5" thickBot="1">
      <c r="A284" s="62"/>
      <c r="B284" s="58"/>
      <c r="C284" s="58"/>
      <c r="D284" s="58"/>
      <c r="E284" s="58"/>
      <c r="F284" s="58"/>
      <c r="G284" s="58"/>
      <c r="H284" s="56"/>
      <c r="I284" s="56"/>
      <c r="J284" s="56"/>
      <c r="L284" s="4"/>
      <c r="M284" s="58"/>
      <c r="N284" s="58"/>
      <c r="O284" s="14"/>
      <c r="P284" s="14"/>
      <c r="Q284" s="4"/>
    </row>
    <row r="285" spans="1:19" ht="16.5" thickBot="1">
      <c r="A285" s="62"/>
      <c r="B285" s="58"/>
      <c r="C285" s="58"/>
      <c r="D285" s="63"/>
      <c r="E285" s="58"/>
      <c r="F285" s="58"/>
      <c r="G285" s="58"/>
      <c r="H285" s="56"/>
      <c r="I285" s="56"/>
      <c r="J285" s="56"/>
      <c r="L285" s="4"/>
      <c r="M285" s="58"/>
      <c r="N285" s="58"/>
      <c r="O285" s="14"/>
      <c r="P285" s="14"/>
      <c r="Q285" s="4"/>
    </row>
    <row r="286" spans="1:19" ht="16.5" thickBot="1">
      <c r="A286" s="62"/>
      <c r="E286" s="58"/>
      <c r="F286" s="58"/>
      <c r="G286" s="58"/>
      <c r="H286" s="56"/>
      <c r="I286" s="56"/>
      <c r="J286" s="56"/>
      <c r="L286" s="4"/>
      <c r="M286" s="58"/>
      <c r="N286" s="58"/>
      <c r="O286" s="14"/>
      <c r="P286" s="14"/>
      <c r="Q286" s="4"/>
    </row>
    <row r="287" spans="1:19" ht="16.5" thickBot="1">
      <c r="A287" s="62"/>
      <c r="B287" s="58"/>
      <c r="C287" s="58"/>
      <c r="D287" s="63"/>
      <c r="E287" s="58"/>
      <c r="F287" s="58"/>
      <c r="G287" s="63"/>
      <c r="H287" s="56"/>
      <c r="I287" s="56"/>
      <c r="J287" s="56"/>
      <c r="L287" s="4"/>
      <c r="M287" s="58"/>
      <c r="N287" s="58"/>
      <c r="O287" s="14"/>
      <c r="P287" s="14"/>
      <c r="Q287" s="4"/>
    </row>
    <row r="288" spans="1:19" ht="16.5" thickBot="1">
      <c r="B288" s="11"/>
      <c r="C288" s="11"/>
      <c r="D288" s="11"/>
      <c r="E288" s="11"/>
      <c r="F288" s="11"/>
      <c r="G288" s="11"/>
      <c r="H288" s="13"/>
      <c r="N288" s="58"/>
      <c r="O288" s="58"/>
      <c r="P288" s="58"/>
    </row>
    <row r="289" spans="2:16" ht="16.5" thickBot="1">
      <c r="B289" s="11"/>
      <c r="C289" s="11"/>
      <c r="D289" s="64"/>
      <c r="E289" s="58"/>
      <c r="F289" s="58"/>
      <c r="G289" s="58"/>
      <c r="H289" s="13"/>
      <c r="N289" s="58"/>
      <c r="O289" s="58"/>
      <c r="P289" s="58"/>
    </row>
    <row r="290" spans="2:16">
      <c r="B290" s="11"/>
      <c r="C290" s="11"/>
      <c r="D290" s="65"/>
      <c r="E290" s="58"/>
      <c r="F290" s="58"/>
      <c r="G290" s="58"/>
      <c r="H290" s="13"/>
      <c r="N290" s="58"/>
      <c r="O290" s="58"/>
      <c r="P290" s="58"/>
    </row>
    <row r="291" spans="2:16">
      <c r="B291" s="11"/>
      <c r="C291" s="11"/>
      <c r="D291" s="65"/>
      <c r="E291" s="58"/>
      <c r="F291" s="58"/>
      <c r="G291" s="58"/>
      <c r="H291" s="13"/>
      <c r="N291" s="58"/>
      <c r="O291" s="58"/>
      <c r="P291" s="58"/>
    </row>
    <row r="292" spans="2:16">
      <c r="B292" s="11"/>
      <c r="C292" s="11"/>
      <c r="D292" s="65"/>
      <c r="E292" s="58"/>
      <c r="F292" s="58"/>
      <c r="G292" s="58"/>
      <c r="H292" s="13"/>
      <c r="N292" s="58"/>
      <c r="O292" s="58"/>
      <c r="P292" s="58"/>
    </row>
    <row r="293" spans="2:16">
      <c r="B293" s="11"/>
      <c r="C293" s="11"/>
      <c r="D293" s="11"/>
      <c r="E293" s="58"/>
      <c r="F293" s="58"/>
      <c r="G293" s="58"/>
      <c r="H293" s="13"/>
      <c r="N293" s="58"/>
      <c r="O293" s="58"/>
      <c r="P293" s="58"/>
    </row>
    <row r="294" spans="2:16">
      <c r="B294" s="11"/>
      <c r="C294" s="11"/>
      <c r="D294" s="11"/>
      <c r="E294" s="58"/>
      <c r="F294" s="58"/>
      <c r="G294" s="58"/>
      <c r="H294" s="13"/>
      <c r="N294" s="58"/>
      <c r="O294" s="58"/>
      <c r="P294" s="58"/>
    </row>
    <row r="295" spans="2:16">
      <c r="B295" s="13"/>
      <c r="C295" s="13"/>
      <c r="D295" s="13"/>
      <c r="E295" s="58"/>
      <c r="F295" s="58"/>
      <c r="G295" s="58"/>
      <c r="H295" s="13"/>
      <c r="N295" s="58"/>
      <c r="O295" s="58"/>
      <c r="P295" s="58"/>
    </row>
    <row r="296" spans="2:16">
      <c r="B296" s="11"/>
      <c r="C296" s="11"/>
      <c r="D296" s="11"/>
      <c r="E296" s="58"/>
      <c r="F296" s="58"/>
      <c r="G296" s="58"/>
      <c r="N296" s="58"/>
      <c r="O296" s="58"/>
      <c r="P296" s="58"/>
    </row>
    <row r="297" spans="2:16">
      <c r="B297" s="11"/>
      <c r="C297" s="11"/>
      <c r="D297" s="11"/>
      <c r="E297" s="58"/>
      <c r="F297" s="58"/>
      <c r="G297" s="58"/>
      <c r="N297" s="58"/>
      <c r="O297" s="58"/>
      <c r="P297" s="58"/>
    </row>
    <row r="298" spans="2:16">
      <c r="B298" s="11"/>
      <c r="C298" s="11"/>
      <c r="D298" s="11"/>
      <c r="E298" s="58"/>
      <c r="F298" s="58"/>
      <c r="G298" s="58"/>
      <c r="N298" s="58"/>
      <c r="O298" s="58"/>
      <c r="P298" s="58"/>
    </row>
    <row r="299" spans="2:16">
      <c r="B299" s="11"/>
      <c r="C299" s="11"/>
      <c r="D299" s="11"/>
      <c r="E299" s="58"/>
      <c r="F299" s="58"/>
      <c r="G299" s="58"/>
      <c r="N299" s="58"/>
      <c r="O299" s="58"/>
      <c r="P299" s="58"/>
    </row>
    <row r="300" spans="2:16">
      <c r="E300" s="58"/>
      <c r="F300" s="58"/>
      <c r="G300" s="58"/>
      <c r="N300" s="58"/>
      <c r="O300" s="58"/>
      <c r="P300" s="58"/>
    </row>
    <row r="301" spans="2:16">
      <c r="E301" s="58"/>
      <c r="F301" s="58"/>
      <c r="G301" s="58"/>
      <c r="N301" s="58"/>
      <c r="O301" s="58"/>
      <c r="P301" s="58"/>
    </row>
    <row r="302" spans="2:16">
      <c r="B302" s="11"/>
      <c r="C302" s="11"/>
      <c r="D302" s="11"/>
      <c r="E302" s="58"/>
      <c r="F302" s="58"/>
      <c r="G302" s="58"/>
      <c r="N302" s="58"/>
      <c r="O302" s="58"/>
      <c r="P302" s="58"/>
    </row>
    <row r="303" spans="2:16">
      <c r="B303" s="11"/>
      <c r="C303" s="11"/>
      <c r="D303" s="11"/>
      <c r="E303" s="58"/>
      <c r="F303" s="58"/>
      <c r="G303" s="58"/>
      <c r="N303" s="58"/>
      <c r="O303" s="58"/>
      <c r="P303" s="58"/>
    </row>
    <row r="304" spans="2:16">
      <c r="B304" s="11"/>
      <c r="C304" s="11"/>
      <c r="D304" s="11"/>
      <c r="E304" s="58"/>
      <c r="F304" s="58"/>
      <c r="G304" s="58"/>
      <c r="N304" s="58"/>
      <c r="O304" s="58"/>
      <c r="P304" s="58"/>
    </row>
    <row r="305" spans="2:16">
      <c r="B305" s="11"/>
      <c r="C305" s="11"/>
      <c r="D305" s="11"/>
      <c r="E305" s="58"/>
      <c r="F305" s="58"/>
      <c r="G305" s="58"/>
      <c r="N305" s="58"/>
      <c r="O305" s="58"/>
      <c r="P305" s="58"/>
    </row>
    <row r="306" spans="2:16">
      <c r="B306" s="11"/>
      <c r="C306" s="11"/>
      <c r="D306" s="11"/>
      <c r="E306" s="58"/>
      <c r="F306" s="58"/>
      <c r="G306" s="58"/>
      <c r="N306" s="58"/>
      <c r="O306" s="58"/>
      <c r="P306" s="58"/>
    </row>
    <row r="307" spans="2:16">
      <c r="B307" s="11"/>
      <c r="C307" s="11"/>
      <c r="D307" s="11"/>
      <c r="E307" s="58"/>
      <c r="F307" s="58"/>
      <c r="G307" s="58"/>
      <c r="N307" s="58"/>
      <c r="O307" s="58"/>
      <c r="P307" s="58"/>
    </row>
    <row r="308" spans="2:16">
      <c r="B308" s="11"/>
      <c r="C308" s="11"/>
      <c r="D308" s="11"/>
      <c r="E308" s="11"/>
      <c r="F308" s="11"/>
      <c r="G308" s="11"/>
      <c r="N308" s="58"/>
      <c r="O308" s="58"/>
      <c r="P308" s="58"/>
    </row>
    <row r="309" spans="2:16">
      <c r="B309" s="11"/>
      <c r="C309" s="11"/>
      <c r="D309" s="11"/>
      <c r="E309" s="11"/>
      <c r="F309" s="11"/>
      <c r="G309" s="11"/>
      <c r="N309" s="58"/>
      <c r="O309" s="58"/>
      <c r="P309" s="58"/>
    </row>
    <row r="310" spans="2:16">
      <c r="B310" s="11"/>
      <c r="C310" s="11"/>
      <c r="D310" s="11"/>
      <c r="E310" s="11"/>
      <c r="F310" s="11"/>
      <c r="G310" s="11"/>
      <c r="N310" s="58"/>
      <c r="O310" s="58"/>
      <c r="P310" s="58"/>
    </row>
    <row r="311" spans="2:16">
      <c r="B311" s="11"/>
      <c r="C311" s="11"/>
      <c r="D311" s="11"/>
      <c r="E311" s="11"/>
      <c r="F311" s="11"/>
      <c r="G311" s="11"/>
      <c r="N311" s="58"/>
      <c r="O311" s="58"/>
      <c r="P311" s="58"/>
    </row>
    <row r="312" spans="2:16">
      <c r="B312" s="11"/>
      <c r="C312" s="11"/>
      <c r="D312" s="11"/>
      <c r="E312" s="11"/>
      <c r="F312" s="11"/>
      <c r="G312" s="11"/>
      <c r="N312" s="58"/>
      <c r="O312" s="58"/>
      <c r="P312" s="58"/>
    </row>
    <row r="313" spans="2:16">
      <c r="B313" s="11"/>
      <c r="C313" s="11"/>
      <c r="D313" s="11"/>
      <c r="E313" s="11"/>
      <c r="F313" s="11"/>
      <c r="G313" s="11"/>
      <c r="N313" s="58"/>
      <c r="O313" s="58"/>
      <c r="P313" s="58"/>
    </row>
    <row r="314" spans="2:16">
      <c r="B314" s="11"/>
      <c r="C314" s="11"/>
      <c r="D314" s="11"/>
      <c r="E314" s="11"/>
      <c r="F314" s="11"/>
      <c r="G314" s="11"/>
      <c r="N314" s="58"/>
      <c r="O314" s="58"/>
      <c r="P314" s="58"/>
    </row>
    <row r="315" spans="2:16">
      <c r="B315" s="11"/>
      <c r="C315" s="11"/>
      <c r="D315" s="11"/>
      <c r="E315" s="11"/>
      <c r="F315" s="11"/>
      <c r="G315" s="11"/>
      <c r="N315" s="58"/>
      <c r="O315" s="58"/>
      <c r="P315" s="58"/>
    </row>
    <row r="316" spans="2:16">
      <c r="B316" s="11"/>
      <c r="C316" s="11"/>
      <c r="D316" s="11"/>
      <c r="E316" s="11"/>
      <c r="F316" s="11"/>
      <c r="G316" s="11"/>
      <c r="N316" s="58"/>
      <c r="O316" s="58"/>
      <c r="P316" s="58"/>
    </row>
    <row r="317" spans="2:16">
      <c r="B317" s="11"/>
      <c r="C317" s="11"/>
      <c r="D317" s="11"/>
      <c r="E317" s="11"/>
      <c r="F317" s="11"/>
      <c r="G317" s="11"/>
      <c r="N317" s="58"/>
      <c r="O317" s="58"/>
      <c r="P317" s="58"/>
    </row>
    <row r="318" spans="2:16">
      <c r="B318" s="11"/>
      <c r="C318" s="11"/>
      <c r="D318" s="11"/>
      <c r="E318" s="11"/>
      <c r="F318" s="11"/>
      <c r="G318" s="11"/>
      <c r="N318" s="58"/>
      <c r="O318" s="58"/>
      <c r="P318" s="58"/>
    </row>
    <row r="319" spans="2:16">
      <c r="N319" s="58"/>
      <c r="O319" s="58"/>
      <c r="P319" s="58"/>
    </row>
    <row r="320" spans="2:16">
      <c r="B320" s="11"/>
      <c r="C320" s="11"/>
      <c r="D320" s="11"/>
      <c r="E320" s="11"/>
      <c r="F320" s="11"/>
      <c r="G320" s="11"/>
      <c r="N320" s="58"/>
      <c r="O320" s="58"/>
      <c r="P320" s="58"/>
    </row>
    <row r="321" spans="2:16">
      <c r="B321" s="11"/>
      <c r="C321" s="11"/>
      <c r="D321" s="11"/>
      <c r="E321" s="11"/>
      <c r="F321" s="11"/>
      <c r="G321" s="11"/>
      <c r="N321" s="58"/>
      <c r="O321" s="58"/>
      <c r="P321" s="58"/>
    </row>
    <row r="322" spans="2:16">
      <c r="B322" s="11"/>
      <c r="C322" s="11"/>
      <c r="D322" s="11"/>
      <c r="E322" s="11"/>
      <c r="F322" s="11"/>
      <c r="G322" s="11"/>
      <c r="N322" s="58"/>
      <c r="O322" s="58"/>
      <c r="P322" s="58"/>
    </row>
    <row r="323" spans="2:16">
      <c r="B323" s="11"/>
      <c r="C323" s="11"/>
      <c r="D323" s="11"/>
      <c r="E323" s="11"/>
      <c r="F323" s="11"/>
      <c r="G323" s="11"/>
      <c r="N323" s="58"/>
      <c r="O323" s="58"/>
      <c r="P323" s="58"/>
    </row>
    <row r="324" spans="2:16">
      <c r="B324" s="11"/>
      <c r="C324" s="11"/>
      <c r="D324" s="11"/>
      <c r="E324" s="11"/>
      <c r="F324" s="11"/>
      <c r="G324" s="11"/>
      <c r="N324" s="58"/>
      <c r="O324" s="58"/>
      <c r="P324" s="58"/>
    </row>
    <row r="325" spans="2:16">
      <c r="B325" s="66"/>
      <c r="C325" s="66"/>
      <c r="D325" s="66"/>
      <c r="E325" s="66"/>
      <c r="F325" s="66"/>
      <c r="G325" s="66"/>
      <c r="N325" s="58"/>
      <c r="O325" s="58"/>
      <c r="P325" s="58"/>
    </row>
    <row r="326" spans="2:16">
      <c r="B326" s="11"/>
      <c r="C326" s="11"/>
      <c r="D326" s="11"/>
      <c r="E326" s="11"/>
      <c r="F326" s="11"/>
      <c r="G326" s="11"/>
      <c r="N326" s="58"/>
      <c r="O326" s="58"/>
      <c r="P326" s="58"/>
    </row>
    <row r="327" spans="2:16">
      <c r="B327" s="11"/>
      <c r="C327" s="11"/>
      <c r="D327" s="11"/>
      <c r="E327" s="11"/>
      <c r="F327" s="11"/>
      <c r="G327" s="11"/>
      <c r="N327" s="58"/>
      <c r="O327" s="58"/>
      <c r="P327" s="58"/>
    </row>
    <row r="328" spans="2:16">
      <c r="N328" s="58"/>
      <c r="O328" s="58"/>
      <c r="P328" s="58"/>
    </row>
    <row r="329" spans="2:16">
      <c r="N329" s="58"/>
      <c r="O329" s="58"/>
      <c r="P329" s="58"/>
    </row>
    <row r="330" spans="2:16">
      <c r="B330" s="11"/>
      <c r="C330" s="11"/>
      <c r="D330" s="11"/>
      <c r="E330" s="11"/>
      <c r="F330" s="11"/>
      <c r="G330" s="11"/>
      <c r="N330" s="58"/>
      <c r="O330" s="58"/>
      <c r="P330" s="58"/>
    </row>
    <row r="331" spans="2:16">
      <c r="B331" s="11"/>
      <c r="C331" s="11"/>
      <c r="D331" s="11"/>
      <c r="E331" s="11"/>
      <c r="F331" s="11"/>
      <c r="G331" s="11"/>
      <c r="N331" s="58"/>
      <c r="O331" s="58"/>
      <c r="P331" s="58"/>
    </row>
    <row r="332" spans="2:16">
      <c r="B332" s="11"/>
      <c r="C332" s="11"/>
      <c r="D332" s="11"/>
      <c r="E332" s="11"/>
      <c r="F332" s="11"/>
      <c r="G332" s="11"/>
      <c r="N332" s="58"/>
      <c r="O332" s="58"/>
      <c r="P332" s="58"/>
    </row>
    <row r="333" spans="2:16">
      <c r="B333" s="11"/>
      <c r="C333" s="11"/>
      <c r="D333" s="11"/>
      <c r="E333" s="11"/>
      <c r="F333" s="11"/>
      <c r="G333" s="11"/>
      <c r="N333" s="58"/>
      <c r="O333" s="58"/>
      <c r="P333" s="58"/>
    </row>
    <row r="334" spans="2:16">
      <c r="N334" s="58"/>
      <c r="O334" s="58"/>
      <c r="P334" s="58"/>
    </row>
    <row r="335" spans="2:16">
      <c r="B335" s="11"/>
      <c r="C335" s="11"/>
      <c r="D335" s="11"/>
      <c r="E335" s="11"/>
      <c r="F335" s="11"/>
      <c r="G335" s="11"/>
      <c r="N335" s="58"/>
      <c r="O335" s="58"/>
      <c r="P335" s="58"/>
    </row>
    <row r="336" spans="2:16">
      <c r="B336" s="11"/>
      <c r="C336" s="11"/>
      <c r="D336" s="11"/>
      <c r="E336" s="11"/>
      <c r="F336" s="11"/>
      <c r="G336" s="11"/>
      <c r="N336" s="58"/>
      <c r="O336" s="58"/>
      <c r="P336" s="58"/>
    </row>
    <row r="337" spans="2:7">
      <c r="B337" s="11"/>
      <c r="C337" s="11"/>
      <c r="D337" s="11"/>
      <c r="E337" s="11"/>
      <c r="F337" s="11"/>
      <c r="G337" s="11"/>
    </row>
    <row r="338" spans="2:7">
      <c r="B338" s="11"/>
      <c r="C338" s="11"/>
      <c r="D338" s="11"/>
      <c r="E338" s="11"/>
      <c r="F338" s="11"/>
      <c r="G338" s="11"/>
    </row>
    <row r="339" spans="2:7">
      <c r="B339" s="11"/>
      <c r="C339" s="11"/>
      <c r="D339" s="11"/>
      <c r="E339" s="11"/>
      <c r="F339" s="11"/>
      <c r="G339" s="11"/>
    </row>
    <row r="340" spans="2:7">
      <c r="B340" s="11"/>
      <c r="C340" s="11"/>
      <c r="D340" s="11"/>
      <c r="E340" s="11"/>
      <c r="F340" s="11"/>
      <c r="G340" s="11"/>
    </row>
    <row r="341" spans="2:7">
      <c r="B341" s="11"/>
      <c r="C341" s="11"/>
      <c r="D341" s="11"/>
      <c r="E341" s="11"/>
      <c r="F341" s="11"/>
      <c r="G341" s="11"/>
    </row>
  </sheetData>
  <mergeCells count="9">
    <mergeCell ref="H7:J7"/>
    <mergeCell ref="K7:K8"/>
    <mergeCell ref="L7:L8"/>
    <mergeCell ref="M7:O7"/>
    <mergeCell ref="Q7:Q8"/>
    <mergeCell ref="B8:D8"/>
    <mergeCell ref="E8:G8"/>
    <mergeCell ref="H8:J8"/>
    <mergeCell ref="M8:O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2021-08-02T13:56:57Z</dcterms:created>
  <dcterms:modified xsi:type="dcterms:W3CDTF">2021-08-02T14:26:39Z</dcterms:modified>
</cp:coreProperties>
</file>